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480" windowHeight="11640" activeTab="2"/>
  </bookViews>
  <sheets>
    <sheet name="Zał.2b" sheetId="1" r:id="rId1"/>
    <sheet name="Zał.2a" sheetId="2" r:id="rId2"/>
    <sheet name="Zał.1 WPF" sheetId="3" r:id="rId3"/>
  </sheets>
  <definedNames/>
  <calcPr fullCalcOnLoad="1" fullPrecision="0"/>
</workbook>
</file>

<file path=xl/sharedStrings.xml><?xml version="1.0" encoding="utf-8"?>
<sst xmlns="http://schemas.openxmlformats.org/spreadsheetml/2006/main" count="158" uniqueCount="97">
  <si>
    <t>Załącznik Nr 2a</t>
  </si>
  <si>
    <t>Łączne kwoty w rodzajach przedsięwzięć</t>
  </si>
  <si>
    <t>Nazwa przedsięwzięcia i cel</t>
  </si>
  <si>
    <t>Łączne nakłady finansowe</t>
  </si>
  <si>
    <t>Limity wydatków w poszczególnych latach</t>
  </si>
  <si>
    <t>Limit zobowiązań</t>
  </si>
  <si>
    <t>Przedsięwzięcia ogółem, w tym:</t>
  </si>
  <si>
    <t>wydatki bieżące</t>
  </si>
  <si>
    <t>wydatki majątkowe</t>
  </si>
  <si>
    <t>1.Programy, projekty lub zadania (razem}:</t>
  </si>
  <si>
    <t>wydatki bieżące (razem)</t>
  </si>
  <si>
    <t>wydatki majątkowe (razem)</t>
  </si>
  <si>
    <t>a. programy, projekty lub zadania związane z programami realizowanymi z udziałem środków, o których mowa w art. 5 ust. 1 pkt 2 i 3 nufp razem (UE)</t>
  </si>
  <si>
    <t>b. programy, projekty lub zadania związane z umowami partnerstwa publiczno-prywatnego razem (UPPP)</t>
  </si>
  <si>
    <t>c. projekty lub zadania pozostałe inne niż wymienione w lit.a i b razem (Programy pozostałe)</t>
  </si>
  <si>
    <t>3. Gwarancje i poręczenia udzielane przez jednostkę samorządu terytorialnego razem (Gwarancje i poręczenia)</t>
  </si>
  <si>
    <t>niepodlegające wyłączeniu ze wskaźnika</t>
  </si>
  <si>
    <t>podlegające wyłączeniu ze wskaźnika</t>
  </si>
  <si>
    <t>2. Umowy, których realizacja w roku budżetowym i w latach następnych jest niezbędna dla zapewnienia ciągłości działania jednostki i których płatność przypada w okresie dłuższym niż rok razem (Umowy przekr. rok)</t>
  </si>
  <si>
    <t>Załącznik Nr 2b</t>
  </si>
  <si>
    <t>Wykaz programów, projektów lub zadania związane z programami realizowanymi z udziałem środków, o których mowa w art. 5 ust. 1 pkt 2 i 3 nufp</t>
  </si>
  <si>
    <t>LP</t>
  </si>
  <si>
    <t>Rozdział klasyfikacji wydatków</t>
  </si>
  <si>
    <t>Jednostka odpowiedzialna lub koordynująca</t>
  </si>
  <si>
    <t>Okres realizacji</t>
  </si>
  <si>
    <t>Źródła finansowania</t>
  </si>
  <si>
    <t>Nakłady poniesione dotychczas</t>
  </si>
  <si>
    <t>Aktywizacja obszaru I Lokalnego Programu Rewitalizacji Miasta Ustrzyki Dolne poprzez budowę kompleksu rekreacyjno - sportowego i podniesienie atrakcyjności przestrzeni publicznej</t>
  </si>
  <si>
    <t xml:space="preserve">Urząd Miejski </t>
  </si>
  <si>
    <t>bieżące</t>
  </si>
  <si>
    <t>środ. włas. bież.</t>
  </si>
  <si>
    <t>środ. włas. maj.</t>
  </si>
  <si>
    <t>bud. państ. bież.</t>
  </si>
  <si>
    <t>majątkowe</t>
  </si>
  <si>
    <t>bud. państ. maj.</t>
  </si>
  <si>
    <t>środ. UE bież.</t>
  </si>
  <si>
    <t>środ. UE maj.</t>
  </si>
  <si>
    <t>Ogółem</t>
  </si>
  <si>
    <t>środ. inne bież.</t>
  </si>
  <si>
    <t>środ. inne maj.</t>
  </si>
  <si>
    <t>łącznie bieżące</t>
  </si>
  <si>
    <t>łącznie majątkowe</t>
  </si>
  <si>
    <t>Podkarpacki System e-Administracji Publicznej</t>
  </si>
  <si>
    <t>Urząd Miejski</t>
  </si>
  <si>
    <t>Likwidacja lokalnych źródeł emisji zanieczyszczeń powietrza poprzez rozbudowę sieci ciepłowniczych w Ustrzykach D. - etap I</t>
  </si>
  <si>
    <t>Razem</t>
  </si>
  <si>
    <t>Wieloletnia Prognoza Finansowa</t>
  </si>
  <si>
    <t>Lp</t>
  </si>
  <si>
    <t>Wyszczególnienie</t>
  </si>
  <si>
    <t>Prognoza na rok</t>
  </si>
  <si>
    <t>Dochody ogółem, z tego:</t>
  </si>
  <si>
    <t>a</t>
  </si>
  <si>
    <t>dochody bieżące</t>
  </si>
  <si>
    <t>b</t>
  </si>
  <si>
    <t>dochody majątkowe, w tym:</t>
  </si>
  <si>
    <t xml:space="preserve">   ze sprzedaży majątku</t>
  </si>
  <si>
    <t>Wydatki bieżące (bez kosztów obsługi długu), w tym:</t>
  </si>
  <si>
    <t>na wynagrodzenia i składki od nich naliczane</t>
  </si>
  <si>
    <t>na funkcjonowanie organów JST</t>
  </si>
  <si>
    <t>c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</si>
  <si>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</si>
  <si>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</si>
  <si>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</si>
  <si>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</si>
  <si>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</si>
  <si>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</t>
  </si>
  <si>
    <t>Nadwyżka budżetowa z lat ubiegłych + wolne środki, w tym:</t>
  </si>
  <si>
    <t>nadwyżka bud.z lat ub.+ wolne środki zang.na pokrycie deficytu bud.roku bieżącego</t>
  </si>
  <si>
    <t>Inne przychody niezwiązane z zaciągnięciem długu:</t>
  </si>
  <si>
    <t>Środki na spłatę długu i wydatki majątkowe</t>
  </si>
  <si>
    <t>Spłata i obsługa długu, z tego:</t>
  </si>
  <si>
    <t>spłata rat kapitałowych i wykupu pap.wart.zaliczanych do limitów spłat</t>
  </si>
  <si>
    <t>spłata rat kapitałowych i wykupu pap.wart.podlegających wyłączeniu z limitów spłat</t>
  </si>
  <si>
    <t>wydatki bieżące na obsługę długu:</t>
  </si>
  <si>
    <t>Inne rozchody niezwiązane ze spłatą długu:</t>
  </si>
  <si>
    <t>Pozostające środki na wydatki majątkowe</t>
  </si>
  <si>
    <t>Wydatki majątkowe, w tym:</t>
  </si>
  <si>
    <t>wydatki majątkowe na przedsięwzięcia</t>
  </si>
  <si>
    <t>Przychody z kredytów, pożyczek i emisji obligacji</t>
  </si>
  <si>
    <t>Wynik finansowy budżetu</t>
  </si>
  <si>
    <t>Kwota długu na koniec roku, w tym:</t>
  </si>
  <si>
    <t>łączna kwota wyłączeń z art. 243 ust. 3 pkt 1 ufp oraz art. 170 ust. 3 sufp</t>
  </si>
  <si>
    <t>kwota wyłączeń z art.243 ust 3 pkt1 ufp oraz art.170 ust.3 sufp przypad. na dany rok</t>
  </si>
  <si>
    <t>Kwota zobowiązań związku współtworzonego przez jst przypadających do spłaty w danym roku budż.podlegających do doliczenia z art. 244 ufp</t>
  </si>
  <si>
    <t>Prognozowana łączna kwota spłaty zobowiązań</t>
  </si>
  <si>
    <t>Maksymalny dopuszczalny wskaźnik spłaty a art. 243 ufp</t>
  </si>
  <si>
    <t>Spełnienie wskaźnika spłaty z art. 243 ufp po uwzględnieniu art. 244 ufp</t>
  </si>
  <si>
    <t>Planowana łączna kwota spłaty zobowiązań /dochody ogółem -max 15% z art. 169 sufp22</t>
  </si>
  <si>
    <t>Zadłużenie/dochody ogółem (13 –13a):1) - max 60% z art. 170 sufp23</t>
  </si>
  <si>
    <t>Wydatki bieżące razem (2 + 7c)</t>
  </si>
  <si>
    <t>Wydatki ogółem (10+19)</t>
  </si>
  <si>
    <t>Wynik budżetu (1 - 20)</t>
  </si>
  <si>
    <t>Przychody budżetu</t>
  </si>
  <si>
    <t>Rozchody budżetu (7a + 8)</t>
  </si>
  <si>
    <t xml:space="preserve">Prawidłowo   </t>
  </si>
  <si>
    <t>do Uchwały Rady Miejskiej Nr IX/64/11</t>
  </si>
  <si>
    <t>Załącznik Nr 1 do Uchwały Rady Miejskiej Nr IX/64/11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</si>
</sst>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53"/>
      <name val="Arial Narrow"/>
      <family val="2"/>
    </font>
    <font>
      <b/>
      <sz val="9"/>
      <color indexed="57"/>
      <name val="Arial Narrow"/>
      <family val="2"/>
    </font>
    <font>
      <b/>
      <sz val="9"/>
      <color indexed="14"/>
      <name val="Arial Narrow"/>
      <family val="2"/>
    </font>
    <font>
      <b/>
      <sz val="9"/>
      <color indexed="17"/>
      <name val="Arial Narrow"/>
      <family val="2"/>
    </font>
    <font>
      <b/>
      <sz val="9"/>
      <color indexed="20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8"/>
      <color indexed="10"/>
      <name val="Arial Narrow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 diagonalDown="1">
      <left style="medium"/>
      <right style="medium"/>
      <top>
        <color indexed="63"/>
      </top>
      <bottom>
        <color indexed="63"/>
      </bottom>
      <diagonal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 diagonalDown="1">
      <left style="medium"/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8" fillId="0" borderId="4" xfId="0" applyFont="1" applyBorder="1" applyAlignment="1">
      <alignment wrapText="1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9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10" fillId="0" borderId="4" xfId="0" applyFont="1" applyBorder="1" applyAlignment="1">
      <alignment wrapText="1"/>
    </xf>
    <xf numFmtId="3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11" fillId="0" borderId="4" xfId="0" applyFont="1" applyBorder="1" applyAlignment="1">
      <alignment wrapText="1"/>
    </xf>
    <xf numFmtId="3" fontId="11" fillId="0" borderId="4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0" fontId="12" fillId="0" borderId="4" xfId="0" applyFont="1" applyBorder="1" applyAlignment="1">
      <alignment wrapText="1"/>
    </xf>
    <xf numFmtId="3" fontId="12" fillId="0" borderId="4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0" fontId="12" fillId="0" borderId="29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7" xfId="0" applyNumberFormat="1" applyFont="1" applyBorder="1" applyAlignment="1">
      <alignment vertical="center"/>
    </xf>
    <xf numFmtId="0" fontId="3" fillId="0" borderId="30" xfId="0" applyFont="1" applyBorder="1" applyAlignment="1">
      <alignment/>
    </xf>
    <xf numFmtId="3" fontId="3" fillId="0" borderId="7" xfId="0" applyNumberFormat="1" applyFont="1" applyBorder="1" applyAlignment="1" applyProtection="1">
      <alignment/>
      <protection locked="0"/>
    </xf>
    <xf numFmtId="3" fontId="3" fillId="0" borderId="31" xfId="0" applyNumberFormat="1" applyFont="1" applyBorder="1" applyAlignment="1" applyProtection="1">
      <alignment/>
      <protection locked="0"/>
    </xf>
    <xf numFmtId="3" fontId="3" fillId="0" borderId="32" xfId="0" applyNumberFormat="1" applyFont="1" applyBorder="1" applyAlignment="1" applyProtection="1">
      <alignment/>
      <protection locked="0"/>
    </xf>
    <xf numFmtId="3" fontId="3" fillId="0" borderId="33" xfId="0" applyNumberFormat="1" applyFont="1" applyBorder="1" applyAlignment="1" applyProtection="1">
      <alignment/>
      <protection locked="0"/>
    </xf>
    <xf numFmtId="0" fontId="3" fillId="0" borderId="34" xfId="0" applyFont="1" applyBorder="1" applyAlignment="1">
      <alignment/>
    </xf>
    <xf numFmtId="3" fontId="3" fillId="0" borderId="34" xfId="0" applyNumberFormat="1" applyFont="1" applyBorder="1" applyAlignment="1" applyProtection="1">
      <alignment/>
      <protection locked="0"/>
    </xf>
    <xf numFmtId="3" fontId="3" fillId="0" borderId="35" xfId="0" applyNumberFormat="1" applyFont="1" applyBorder="1" applyAlignment="1" applyProtection="1">
      <alignment/>
      <protection locked="0"/>
    </xf>
    <xf numFmtId="3" fontId="3" fillId="0" borderId="36" xfId="0" applyNumberFormat="1" applyFont="1" applyBorder="1" applyAlignment="1" applyProtection="1">
      <alignment/>
      <protection locked="0"/>
    </xf>
    <xf numFmtId="3" fontId="3" fillId="0" borderId="37" xfId="0" applyNumberFormat="1" applyFont="1" applyBorder="1" applyAlignment="1" applyProtection="1">
      <alignment/>
      <protection locked="0"/>
    </xf>
    <xf numFmtId="3" fontId="3" fillId="0" borderId="3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40" xfId="0" applyNumberFormat="1" applyFont="1" applyBorder="1" applyAlignment="1" applyProtection="1">
      <alignment/>
      <protection locked="0"/>
    </xf>
    <xf numFmtId="3" fontId="3" fillId="0" borderId="9" xfId="0" applyNumberFormat="1" applyFont="1" applyBorder="1" applyAlignment="1" applyProtection="1">
      <alignment/>
      <protection locked="0"/>
    </xf>
    <xf numFmtId="3" fontId="3" fillId="0" borderId="41" xfId="0" applyNumberFormat="1" applyFont="1" applyBorder="1" applyAlignment="1" applyProtection="1">
      <alignment/>
      <protection locked="0"/>
    </xf>
    <xf numFmtId="3" fontId="3" fillId="0" borderId="36" xfId="0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44" xfId="0" applyNumberFormat="1" applyFont="1" applyBorder="1" applyAlignment="1">
      <alignment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0" fontId="0" fillId="0" borderId="45" xfId="0" applyFont="1" applyBorder="1" applyAlignment="1">
      <alignment horizontal="center"/>
    </xf>
    <xf numFmtId="43" fontId="0" fillId="0" borderId="0" xfId="15" applyFont="1" applyAlignment="1">
      <alignment/>
    </xf>
    <xf numFmtId="0" fontId="15" fillId="2" borderId="36" xfId="0" applyFont="1" applyFill="1" applyBorder="1" applyAlignment="1">
      <alignment horizontal="center" vertical="center"/>
    </xf>
    <xf numFmtId="165" fontId="17" fillId="2" borderId="36" xfId="15" applyNumberFormat="1" applyFont="1" applyFill="1" applyBorder="1" applyAlignment="1">
      <alignment horizontal="center"/>
    </xf>
    <xf numFmtId="165" fontId="15" fillId="2" borderId="36" xfId="15" applyNumberFormat="1" applyFont="1" applyFill="1" applyBorder="1" applyAlignment="1">
      <alignment horizontal="center" wrapText="1"/>
    </xf>
    <xf numFmtId="165" fontId="15" fillId="2" borderId="36" xfId="15" applyNumberFormat="1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43" fontId="15" fillId="0" borderId="36" xfId="15" applyFont="1" applyBorder="1" applyAlignment="1">
      <alignment horizontal="right"/>
    </xf>
    <xf numFmtId="43" fontId="15" fillId="3" borderId="36" xfId="15" applyFont="1" applyFill="1" applyBorder="1" applyAlignment="1">
      <alignment horizontal="right"/>
    </xf>
    <xf numFmtId="0" fontId="3" fillId="2" borderId="36" xfId="0" applyFont="1" applyFill="1" applyBorder="1" applyAlignment="1">
      <alignment horizontal="center"/>
    </xf>
    <xf numFmtId="43" fontId="3" fillId="0" borderId="36" xfId="15" applyFont="1" applyBorder="1" applyAlignment="1">
      <alignment horizontal="right"/>
    </xf>
    <xf numFmtId="43" fontId="3" fillId="3" borderId="36" xfId="15" applyFont="1" applyFill="1" applyBorder="1" applyAlignment="1">
      <alignment horizontal="right"/>
    </xf>
    <xf numFmtId="0" fontId="3" fillId="2" borderId="36" xfId="0" applyFont="1" applyFill="1" applyBorder="1" applyAlignment="1">
      <alignment horizontal="center" vertical="center"/>
    </xf>
    <xf numFmtId="43" fontId="3" fillId="0" borderId="36" xfId="15" applyFont="1" applyFill="1" applyBorder="1" applyAlignment="1">
      <alignment horizontal="right"/>
    </xf>
    <xf numFmtId="43" fontId="15" fillId="0" borderId="36" xfId="15" applyFont="1" applyFill="1" applyBorder="1" applyAlignment="1">
      <alignment horizontal="right"/>
    </xf>
    <xf numFmtId="43" fontId="15" fillId="0" borderId="46" xfId="15" applyFont="1" applyBorder="1" applyAlignment="1">
      <alignment horizontal="right"/>
    </xf>
    <xf numFmtId="43" fontId="15" fillId="0" borderId="36" xfId="15" applyFont="1" applyBorder="1" applyAlignment="1">
      <alignment horizontal="right" wrapText="1"/>
    </xf>
    <xf numFmtId="43" fontId="15" fillId="3" borderId="36" xfId="15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0" fontId="15" fillId="2" borderId="36" xfId="0" applyFont="1" applyFill="1" applyBorder="1" applyAlignment="1">
      <alignment horizontal="left" vertical="top"/>
    </xf>
    <xf numFmtId="0" fontId="3" fillId="2" borderId="36" xfId="0" applyFont="1" applyFill="1" applyBorder="1" applyAlignment="1">
      <alignment horizontal="left" vertical="top"/>
    </xf>
    <xf numFmtId="0" fontId="15" fillId="2" borderId="36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left" vertical="top" wrapText="1"/>
    </xf>
    <xf numFmtId="0" fontId="15" fillId="2" borderId="36" xfId="0" applyFont="1" applyFill="1" applyBorder="1" applyAlignment="1">
      <alignment vertical="top" wrapText="1"/>
    </xf>
    <xf numFmtId="0" fontId="1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7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3" fontId="3" fillId="0" borderId="7" xfId="0" applyNumberFormat="1" applyFont="1" applyBorder="1" applyAlignment="1" applyProtection="1">
      <alignment horizontal="center" vertical="center"/>
      <protection locked="0"/>
    </xf>
    <xf numFmtId="3" fontId="3" fillId="0" borderId="34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0" fontId="3" fillId="0" borderId="12" xfId="0" applyFont="1" applyBorder="1" applyAlignment="1" applyProtection="1">
      <alignment/>
      <protection locked="0"/>
    </xf>
    <xf numFmtId="3" fontId="3" fillId="0" borderId="16" xfId="0" applyNumberFormat="1" applyFont="1" applyBorder="1" applyAlignment="1">
      <alignment vertical="center"/>
    </xf>
    <xf numFmtId="3" fontId="3" fillId="0" borderId="47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3" fontId="3" fillId="0" borderId="30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/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6" fillId="0" borderId="5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/>
    </xf>
    <xf numFmtId="0" fontId="15" fillId="2" borderId="36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vertical="center"/>
    </xf>
    <xf numFmtId="0" fontId="15" fillId="2" borderId="36" xfId="0" applyFont="1" applyFill="1" applyBorder="1" applyAlignment="1">
      <alignment horizontal="left" vertical="top"/>
    </xf>
    <xf numFmtId="0" fontId="16" fillId="2" borderId="36" xfId="0" applyFont="1" applyFill="1" applyBorder="1" applyAlignment="1">
      <alignment horizontal="left" vertical="top"/>
    </xf>
    <xf numFmtId="43" fontId="15" fillId="2" borderId="37" xfId="15" applyFont="1" applyFill="1" applyBorder="1" applyAlignment="1">
      <alignment horizontal="center" vertical="center"/>
    </xf>
    <xf numFmtId="43" fontId="15" fillId="2" borderId="52" xfId="15" applyFont="1" applyFill="1" applyBorder="1" applyAlignment="1">
      <alignment horizontal="center" vertical="center"/>
    </xf>
    <xf numFmtId="43" fontId="15" fillId="2" borderId="35" xfId="15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I2" sqref="I2"/>
    </sheetView>
  </sheetViews>
  <sheetFormatPr defaultColWidth="9.140625" defaultRowHeight="12.75"/>
  <cols>
    <col min="1" max="1" width="5.00390625" style="0" customWidth="1"/>
    <col min="2" max="2" width="29.28125" style="102" customWidth="1"/>
    <col min="3" max="5" width="10.57421875" style="0" customWidth="1"/>
    <col min="6" max="7" width="13.421875" style="0" customWidth="1"/>
    <col min="11" max="17" width="0" style="0" hidden="1" customWidth="1"/>
  </cols>
  <sheetData>
    <row r="1" spans="1:18" ht="12.75">
      <c r="A1" s="121"/>
      <c r="B1" s="157"/>
      <c r="C1" s="122"/>
      <c r="D1" s="122"/>
      <c r="E1" s="122"/>
      <c r="F1" s="122"/>
      <c r="G1" s="122"/>
      <c r="H1" s="122"/>
      <c r="I1" s="158" t="s">
        <v>19</v>
      </c>
      <c r="K1" s="122"/>
      <c r="L1" s="122"/>
      <c r="M1" s="122"/>
      <c r="N1" s="122"/>
      <c r="O1" s="122"/>
      <c r="P1" s="122"/>
      <c r="Q1" s="122"/>
      <c r="R1" s="122"/>
    </row>
    <row r="2" spans="1:18" ht="13.5">
      <c r="A2" s="122"/>
      <c r="B2" s="157"/>
      <c r="C2" s="122"/>
      <c r="D2" s="122"/>
      <c r="E2" s="122"/>
      <c r="F2" s="122"/>
      <c r="G2" s="122"/>
      <c r="H2" s="122"/>
      <c r="I2" s="158" t="s">
        <v>95</v>
      </c>
      <c r="K2" s="1" t="s">
        <v>19</v>
      </c>
      <c r="L2" s="122"/>
      <c r="M2" s="122"/>
      <c r="N2" s="122"/>
      <c r="O2" s="122"/>
      <c r="P2" s="122"/>
      <c r="Q2" s="122"/>
      <c r="R2" s="122"/>
    </row>
    <row r="3" spans="1:18" ht="13.5" thickBot="1">
      <c r="A3" s="122"/>
      <c r="B3" s="157" t="s">
        <v>20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ht="25.5" customHeight="1" thickBot="1">
      <c r="A4" s="213" t="s">
        <v>21</v>
      </c>
      <c r="B4" s="215" t="s">
        <v>2</v>
      </c>
      <c r="C4" s="217" t="s">
        <v>22</v>
      </c>
      <c r="D4" s="218" t="s">
        <v>23</v>
      </c>
      <c r="E4" s="217" t="s">
        <v>24</v>
      </c>
      <c r="F4" s="217" t="s">
        <v>3</v>
      </c>
      <c r="G4" s="217" t="s">
        <v>25</v>
      </c>
      <c r="H4" s="218" t="s">
        <v>26</v>
      </c>
      <c r="I4" s="222" t="s">
        <v>4</v>
      </c>
      <c r="J4" s="223"/>
      <c r="K4" s="223"/>
      <c r="L4" s="223"/>
      <c r="M4" s="223"/>
      <c r="N4" s="223"/>
      <c r="O4" s="223"/>
      <c r="P4" s="223"/>
      <c r="Q4" s="224"/>
      <c r="R4" s="217" t="s">
        <v>5</v>
      </c>
    </row>
    <row r="5" spans="1:18" ht="24" customHeight="1" thickBot="1">
      <c r="A5" s="214"/>
      <c r="B5" s="216"/>
      <c r="C5" s="214"/>
      <c r="D5" s="219"/>
      <c r="E5" s="214"/>
      <c r="F5" s="214"/>
      <c r="G5" s="220"/>
      <c r="H5" s="221"/>
      <c r="I5" s="123">
        <v>2011</v>
      </c>
      <c r="J5" s="124">
        <v>2012</v>
      </c>
      <c r="K5" s="124">
        <v>2013</v>
      </c>
      <c r="L5" s="124">
        <v>2014</v>
      </c>
      <c r="M5" s="124">
        <v>2015</v>
      </c>
      <c r="N5" s="124">
        <v>2016</v>
      </c>
      <c r="O5" s="124">
        <v>2017</v>
      </c>
      <c r="P5" s="124">
        <v>2018</v>
      </c>
      <c r="Q5" s="125">
        <v>2019</v>
      </c>
      <c r="R5" s="217"/>
    </row>
    <row r="6" spans="1:18" ht="13.5">
      <c r="A6" s="225">
        <v>1</v>
      </c>
      <c r="B6" s="204" t="s">
        <v>27</v>
      </c>
      <c r="C6" s="207">
        <v>70005</v>
      </c>
      <c r="D6" s="210" t="s">
        <v>28</v>
      </c>
      <c r="E6" s="193">
        <v>2011</v>
      </c>
      <c r="F6" s="126" t="s">
        <v>29</v>
      </c>
      <c r="G6" s="127" t="s">
        <v>30</v>
      </c>
      <c r="H6" s="128"/>
      <c r="I6" s="129"/>
      <c r="J6" s="130"/>
      <c r="K6" s="130"/>
      <c r="L6" s="130"/>
      <c r="M6" s="130"/>
      <c r="N6" s="130"/>
      <c r="O6" s="130"/>
      <c r="P6" s="130"/>
      <c r="Q6" s="131"/>
      <c r="R6" s="229">
        <f>1000000+71000</f>
        <v>1071000</v>
      </c>
    </row>
    <row r="7" spans="1:18" ht="13.5">
      <c r="A7" s="203"/>
      <c r="B7" s="205"/>
      <c r="C7" s="208"/>
      <c r="D7" s="211"/>
      <c r="E7" s="194"/>
      <c r="F7" s="198">
        <v>0</v>
      </c>
      <c r="G7" s="132" t="s">
        <v>31</v>
      </c>
      <c r="H7" s="133">
        <v>34000</v>
      </c>
      <c r="I7" s="134">
        <f>500000+71000</f>
        <v>571000</v>
      </c>
      <c r="J7" s="135">
        <v>500000</v>
      </c>
      <c r="K7" s="135"/>
      <c r="L7" s="135"/>
      <c r="M7" s="135"/>
      <c r="N7" s="135"/>
      <c r="O7" s="135"/>
      <c r="P7" s="135"/>
      <c r="Q7" s="136"/>
      <c r="R7" s="196"/>
    </row>
    <row r="8" spans="1:18" ht="13.5">
      <c r="A8" s="203"/>
      <c r="B8" s="205"/>
      <c r="C8" s="208"/>
      <c r="D8" s="211"/>
      <c r="E8" s="194"/>
      <c r="F8" s="199"/>
      <c r="G8" s="132" t="s">
        <v>32</v>
      </c>
      <c r="H8" s="133"/>
      <c r="I8" s="134"/>
      <c r="J8" s="135"/>
      <c r="K8" s="135"/>
      <c r="L8" s="135"/>
      <c r="M8" s="135"/>
      <c r="N8" s="135"/>
      <c r="O8" s="135"/>
      <c r="P8" s="135"/>
      <c r="Q8" s="136"/>
      <c r="R8" s="196"/>
    </row>
    <row r="9" spans="1:18" ht="13.5">
      <c r="A9" s="203"/>
      <c r="B9" s="205"/>
      <c r="C9" s="208"/>
      <c r="D9" s="211"/>
      <c r="E9" s="194"/>
      <c r="F9" s="137" t="s">
        <v>33</v>
      </c>
      <c r="G9" s="132" t="s">
        <v>34</v>
      </c>
      <c r="H9" s="133"/>
      <c r="I9" s="134"/>
      <c r="J9" s="135"/>
      <c r="K9" s="135"/>
      <c r="L9" s="135"/>
      <c r="M9" s="135"/>
      <c r="N9" s="135"/>
      <c r="O9" s="135"/>
      <c r="P9" s="135"/>
      <c r="Q9" s="136"/>
      <c r="R9" s="196"/>
    </row>
    <row r="10" spans="1:18" ht="13.5">
      <c r="A10" s="203"/>
      <c r="B10" s="205"/>
      <c r="C10" s="208"/>
      <c r="D10" s="211"/>
      <c r="E10" s="194"/>
      <c r="F10" s="198">
        <f>1034000+71000</f>
        <v>1105000</v>
      </c>
      <c r="G10" s="132" t="s">
        <v>35</v>
      </c>
      <c r="H10" s="133"/>
      <c r="I10" s="134"/>
      <c r="J10" s="135"/>
      <c r="K10" s="135"/>
      <c r="L10" s="135"/>
      <c r="M10" s="135"/>
      <c r="N10" s="135"/>
      <c r="O10" s="135"/>
      <c r="P10" s="135"/>
      <c r="Q10" s="136"/>
      <c r="R10" s="196"/>
    </row>
    <row r="11" spans="1:18" ht="13.5">
      <c r="A11" s="203"/>
      <c r="B11" s="205"/>
      <c r="C11" s="208"/>
      <c r="D11" s="211"/>
      <c r="E11" s="194">
        <v>2012</v>
      </c>
      <c r="F11" s="199"/>
      <c r="G11" s="132" t="s">
        <v>36</v>
      </c>
      <c r="H11" s="133"/>
      <c r="I11" s="134"/>
      <c r="J11" s="135"/>
      <c r="K11" s="135"/>
      <c r="L11" s="135"/>
      <c r="M11" s="135"/>
      <c r="N11" s="135"/>
      <c r="O11" s="135"/>
      <c r="P11" s="135"/>
      <c r="Q11" s="136"/>
      <c r="R11" s="196"/>
    </row>
    <row r="12" spans="1:18" ht="13.5">
      <c r="A12" s="203"/>
      <c r="B12" s="205"/>
      <c r="C12" s="208"/>
      <c r="D12" s="211"/>
      <c r="E12" s="194"/>
      <c r="F12" s="137" t="s">
        <v>37</v>
      </c>
      <c r="G12" s="132" t="s">
        <v>38</v>
      </c>
      <c r="H12" s="133"/>
      <c r="I12" s="134"/>
      <c r="J12" s="135"/>
      <c r="K12" s="135"/>
      <c r="L12" s="135"/>
      <c r="M12" s="135"/>
      <c r="N12" s="135"/>
      <c r="O12" s="135"/>
      <c r="P12" s="135"/>
      <c r="Q12" s="136"/>
      <c r="R12" s="196"/>
    </row>
    <row r="13" spans="1:18" ht="13.5">
      <c r="A13" s="203"/>
      <c r="B13" s="205"/>
      <c r="C13" s="208"/>
      <c r="D13" s="211"/>
      <c r="E13" s="194"/>
      <c r="F13" s="198">
        <f>F7+F10</f>
        <v>1105000</v>
      </c>
      <c r="G13" s="132" t="s">
        <v>39</v>
      </c>
      <c r="H13" s="133"/>
      <c r="I13" s="134"/>
      <c r="J13" s="135"/>
      <c r="K13" s="135"/>
      <c r="L13" s="135"/>
      <c r="M13" s="135"/>
      <c r="N13" s="135"/>
      <c r="O13" s="135"/>
      <c r="P13" s="135"/>
      <c r="Q13" s="136"/>
      <c r="R13" s="196"/>
    </row>
    <row r="14" spans="1:18" ht="13.5">
      <c r="A14" s="203"/>
      <c r="B14" s="205"/>
      <c r="C14" s="208"/>
      <c r="D14" s="211"/>
      <c r="E14" s="194"/>
      <c r="F14" s="201"/>
      <c r="G14" s="132" t="s">
        <v>40</v>
      </c>
      <c r="H14" s="138">
        <v>0</v>
      </c>
      <c r="I14" s="139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1">
        <v>0</v>
      </c>
      <c r="R14" s="196"/>
    </row>
    <row r="15" spans="1:18" ht="14.25" thickBot="1">
      <c r="A15" s="203"/>
      <c r="B15" s="226"/>
      <c r="C15" s="227"/>
      <c r="D15" s="228"/>
      <c r="E15" s="231"/>
      <c r="F15" s="202"/>
      <c r="G15" s="142" t="s">
        <v>41</v>
      </c>
      <c r="H15" s="143">
        <v>34000</v>
      </c>
      <c r="I15" s="144">
        <f>500000+71000</f>
        <v>571000</v>
      </c>
      <c r="J15" s="145">
        <v>500000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6">
        <v>0</v>
      </c>
      <c r="R15" s="230"/>
    </row>
    <row r="16" spans="1:18" ht="13.5">
      <c r="A16" s="203">
        <v>2</v>
      </c>
      <c r="B16" s="204" t="s">
        <v>42</v>
      </c>
      <c r="C16" s="207">
        <v>72095</v>
      </c>
      <c r="D16" s="210" t="s">
        <v>43</v>
      </c>
      <c r="E16" s="193">
        <v>2011</v>
      </c>
      <c r="F16" s="126" t="s">
        <v>29</v>
      </c>
      <c r="G16" s="147" t="s">
        <v>30</v>
      </c>
      <c r="H16" s="128"/>
      <c r="I16" s="148"/>
      <c r="J16" s="149"/>
      <c r="K16" s="149"/>
      <c r="L16" s="149"/>
      <c r="M16" s="149"/>
      <c r="N16" s="149"/>
      <c r="O16" s="149"/>
      <c r="P16" s="149"/>
      <c r="Q16" s="150"/>
      <c r="R16" s="195">
        <v>473291</v>
      </c>
    </row>
    <row r="17" spans="1:18" ht="13.5">
      <c r="A17" s="203"/>
      <c r="B17" s="205"/>
      <c r="C17" s="208"/>
      <c r="D17" s="211"/>
      <c r="E17" s="194"/>
      <c r="F17" s="198">
        <v>0</v>
      </c>
      <c r="G17" s="132" t="s">
        <v>31</v>
      </c>
      <c r="H17" s="133"/>
      <c r="I17" s="134">
        <v>121000</v>
      </c>
      <c r="J17" s="135">
        <v>8000</v>
      </c>
      <c r="K17" s="135"/>
      <c r="L17" s="135"/>
      <c r="M17" s="135"/>
      <c r="N17" s="135"/>
      <c r="O17" s="135"/>
      <c r="P17" s="135"/>
      <c r="Q17" s="136"/>
      <c r="R17" s="196"/>
    </row>
    <row r="18" spans="1:18" ht="13.5">
      <c r="A18" s="203"/>
      <c r="B18" s="205"/>
      <c r="C18" s="208"/>
      <c r="D18" s="211"/>
      <c r="E18" s="194"/>
      <c r="F18" s="199"/>
      <c r="G18" s="132" t="s">
        <v>32</v>
      </c>
      <c r="H18" s="133"/>
      <c r="I18" s="134"/>
      <c r="J18" s="135"/>
      <c r="K18" s="135"/>
      <c r="L18" s="135"/>
      <c r="M18" s="135"/>
      <c r="N18" s="135"/>
      <c r="O18" s="135"/>
      <c r="P18" s="135"/>
      <c r="Q18" s="136"/>
      <c r="R18" s="196"/>
    </row>
    <row r="19" spans="1:18" ht="13.5">
      <c r="A19" s="203"/>
      <c r="B19" s="205"/>
      <c r="C19" s="208"/>
      <c r="D19" s="211"/>
      <c r="E19" s="194"/>
      <c r="F19" s="137" t="s">
        <v>33</v>
      </c>
      <c r="G19" s="132" t="s">
        <v>34</v>
      </c>
      <c r="H19" s="133"/>
      <c r="I19" s="134"/>
      <c r="J19" s="135"/>
      <c r="K19" s="135"/>
      <c r="L19" s="135"/>
      <c r="M19" s="135"/>
      <c r="N19" s="135"/>
      <c r="O19" s="135"/>
      <c r="P19" s="135"/>
      <c r="Q19" s="136"/>
      <c r="R19" s="196"/>
    </row>
    <row r="20" spans="1:18" ht="13.5">
      <c r="A20" s="203"/>
      <c r="B20" s="205"/>
      <c r="C20" s="208"/>
      <c r="D20" s="211"/>
      <c r="E20" s="194"/>
      <c r="F20" s="198">
        <v>746340</v>
      </c>
      <c r="G20" s="132" t="s">
        <v>35</v>
      </c>
      <c r="H20" s="133"/>
      <c r="I20" s="134"/>
      <c r="J20" s="151"/>
      <c r="K20" s="135"/>
      <c r="L20" s="135"/>
      <c r="M20" s="135"/>
      <c r="N20" s="135"/>
      <c r="O20" s="135"/>
      <c r="P20" s="135"/>
      <c r="Q20" s="136"/>
      <c r="R20" s="196"/>
    </row>
    <row r="21" spans="1:18" ht="13.5">
      <c r="A21" s="203"/>
      <c r="B21" s="205"/>
      <c r="C21" s="208"/>
      <c r="D21" s="211"/>
      <c r="E21" s="194">
        <v>2012</v>
      </c>
      <c r="F21" s="199"/>
      <c r="G21" s="132" t="s">
        <v>36</v>
      </c>
      <c r="H21" s="133">
        <v>273049</v>
      </c>
      <c r="I21" s="134">
        <v>299397</v>
      </c>
      <c r="J21" s="151">
        <v>44894</v>
      </c>
      <c r="K21" s="135"/>
      <c r="L21" s="135"/>
      <c r="M21" s="135"/>
      <c r="N21" s="135"/>
      <c r="O21" s="135"/>
      <c r="P21" s="135"/>
      <c r="Q21" s="136"/>
      <c r="R21" s="196"/>
    </row>
    <row r="22" spans="1:18" ht="13.5">
      <c r="A22" s="203"/>
      <c r="B22" s="205"/>
      <c r="C22" s="208"/>
      <c r="D22" s="211"/>
      <c r="E22" s="194"/>
      <c r="F22" s="137" t="s">
        <v>37</v>
      </c>
      <c r="G22" s="132" t="s">
        <v>38</v>
      </c>
      <c r="H22" s="133"/>
      <c r="I22" s="134"/>
      <c r="J22" s="135"/>
      <c r="K22" s="135"/>
      <c r="L22" s="135"/>
      <c r="M22" s="135"/>
      <c r="N22" s="135"/>
      <c r="O22" s="135"/>
      <c r="P22" s="135"/>
      <c r="Q22" s="136"/>
      <c r="R22" s="196"/>
    </row>
    <row r="23" spans="1:18" ht="13.5">
      <c r="A23" s="203"/>
      <c r="B23" s="205"/>
      <c r="C23" s="208"/>
      <c r="D23" s="211"/>
      <c r="E23" s="194"/>
      <c r="F23" s="198">
        <v>746340</v>
      </c>
      <c r="G23" s="132" t="s">
        <v>39</v>
      </c>
      <c r="H23" s="133"/>
      <c r="I23" s="134"/>
      <c r="J23" s="135"/>
      <c r="K23" s="135"/>
      <c r="L23" s="135"/>
      <c r="M23" s="135"/>
      <c r="N23" s="135"/>
      <c r="O23" s="135"/>
      <c r="P23" s="135"/>
      <c r="Q23" s="136"/>
      <c r="R23" s="196"/>
    </row>
    <row r="24" spans="1:18" ht="13.5">
      <c r="A24" s="203"/>
      <c r="B24" s="205"/>
      <c r="C24" s="208"/>
      <c r="D24" s="211"/>
      <c r="E24" s="194"/>
      <c r="F24" s="201"/>
      <c r="G24" s="132" t="s">
        <v>40</v>
      </c>
      <c r="H24" s="138">
        <v>0</v>
      </c>
      <c r="I24" s="139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1">
        <v>0</v>
      </c>
      <c r="R24" s="196"/>
    </row>
    <row r="25" spans="1:18" ht="14.25" thickBot="1">
      <c r="A25" s="203"/>
      <c r="B25" s="206"/>
      <c r="C25" s="209"/>
      <c r="D25" s="212"/>
      <c r="E25" s="200"/>
      <c r="F25" s="202"/>
      <c r="G25" s="152" t="s">
        <v>41</v>
      </c>
      <c r="H25" s="153">
        <v>273049</v>
      </c>
      <c r="I25" s="154">
        <v>420397</v>
      </c>
      <c r="J25" s="155">
        <v>52894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6">
        <v>0</v>
      </c>
      <c r="R25" s="197"/>
    </row>
    <row r="26" spans="1:18" ht="13.5">
      <c r="A26" s="203">
        <v>3</v>
      </c>
      <c r="B26" s="204" t="s">
        <v>44</v>
      </c>
      <c r="C26" s="207">
        <v>40001</v>
      </c>
      <c r="D26" s="210" t="s">
        <v>43</v>
      </c>
      <c r="E26" s="193">
        <v>2011</v>
      </c>
      <c r="F26" s="126" t="s">
        <v>29</v>
      </c>
      <c r="G26" s="147" t="s">
        <v>30</v>
      </c>
      <c r="H26" s="128"/>
      <c r="I26" s="148"/>
      <c r="J26" s="149"/>
      <c r="K26" s="149"/>
      <c r="L26" s="149"/>
      <c r="M26" s="149"/>
      <c r="N26" s="149"/>
      <c r="O26" s="149"/>
      <c r="P26" s="149"/>
      <c r="Q26" s="150"/>
      <c r="R26" s="195">
        <f>I35+J35</f>
        <v>3229963</v>
      </c>
    </row>
    <row r="27" spans="1:18" ht="13.5">
      <c r="A27" s="203"/>
      <c r="B27" s="205"/>
      <c r="C27" s="208"/>
      <c r="D27" s="211"/>
      <c r="E27" s="194"/>
      <c r="F27" s="198">
        <v>0</v>
      </c>
      <c r="G27" s="132" t="s">
        <v>31</v>
      </c>
      <c r="H27" s="133">
        <v>30336</v>
      </c>
      <c r="I27" s="160">
        <f>537900</f>
        <v>537900</v>
      </c>
      <c r="J27" s="140">
        <v>100000</v>
      </c>
      <c r="K27" s="135"/>
      <c r="L27" s="135"/>
      <c r="M27" s="135"/>
      <c r="N27" s="135"/>
      <c r="O27" s="135"/>
      <c r="P27" s="135"/>
      <c r="Q27" s="136"/>
      <c r="R27" s="196"/>
    </row>
    <row r="28" spans="1:18" ht="13.5">
      <c r="A28" s="203"/>
      <c r="B28" s="205"/>
      <c r="C28" s="208"/>
      <c r="D28" s="211"/>
      <c r="E28" s="194"/>
      <c r="F28" s="199"/>
      <c r="G28" s="132" t="s">
        <v>32</v>
      </c>
      <c r="H28" s="133"/>
      <c r="I28" s="129"/>
      <c r="J28" s="130"/>
      <c r="K28" s="135"/>
      <c r="L28" s="135"/>
      <c r="M28" s="135"/>
      <c r="N28" s="135"/>
      <c r="O28" s="135"/>
      <c r="P28" s="135"/>
      <c r="Q28" s="136"/>
      <c r="R28" s="196"/>
    </row>
    <row r="29" spans="1:19" ht="13.5">
      <c r="A29" s="203"/>
      <c r="B29" s="205"/>
      <c r="C29" s="208"/>
      <c r="D29" s="211"/>
      <c r="E29" s="194"/>
      <c r="F29" s="137" t="s">
        <v>33</v>
      </c>
      <c r="G29" s="132" t="s">
        <v>34</v>
      </c>
      <c r="H29" s="133"/>
      <c r="I29" s="134"/>
      <c r="J29" s="135"/>
      <c r="K29" s="135"/>
      <c r="L29" s="135"/>
      <c r="M29" s="135"/>
      <c r="N29" s="135"/>
      <c r="O29" s="135"/>
      <c r="P29" s="135"/>
      <c r="Q29" s="136"/>
      <c r="R29" s="196"/>
      <c r="S29" s="159"/>
    </row>
    <row r="30" spans="1:18" ht="13.5">
      <c r="A30" s="203"/>
      <c r="B30" s="205"/>
      <c r="C30" s="208"/>
      <c r="D30" s="211"/>
      <c r="E30" s="194"/>
      <c r="F30" s="198">
        <f>H35+I35+J35</f>
        <v>3299601</v>
      </c>
      <c r="G30" s="132" t="s">
        <v>35</v>
      </c>
      <c r="H30" s="133"/>
      <c r="I30" s="134"/>
      <c r="J30" s="151"/>
      <c r="K30" s="135"/>
      <c r="L30" s="135"/>
      <c r="M30" s="135"/>
      <c r="N30" s="135"/>
      <c r="O30" s="135"/>
      <c r="P30" s="135"/>
      <c r="Q30" s="136"/>
      <c r="R30" s="196"/>
    </row>
    <row r="31" spans="1:18" ht="13.5">
      <c r="A31" s="203"/>
      <c r="B31" s="205"/>
      <c r="C31" s="208"/>
      <c r="D31" s="211"/>
      <c r="E31" s="194">
        <v>2012</v>
      </c>
      <c r="F31" s="199"/>
      <c r="G31" s="132" t="s">
        <v>36</v>
      </c>
      <c r="H31" s="133">
        <f>46238*85%</f>
        <v>39302</v>
      </c>
      <c r="I31" s="134">
        <f>2034343</f>
        <v>2034343</v>
      </c>
      <c r="J31" s="151">
        <f>656141*85%</f>
        <v>557720</v>
      </c>
      <c r="K31" s="135"/>
      <c r="L31" s="135"/>
      <c r="M31" s="135"/>
      <c r="N31" s="135"/>
      <c r="O31" s="135"/>
      <c r="P31" s="135"/>
      <c r="Q31" s="136"/>
      <c r="R31" s="196"/>
    </row>
    <row r="32" spans="1:18" ht="13.5">
      <c r="A32" s="203"/>
      <c r="B32" s="205"/>
      <c r="C32" s="208"/>
      <c r="D32" s="211"/>
      <c r="E32" s="194"/>
      <c r="F32" s="137" t="s">
        <v>37</v>
      </c>
      <c r="G32" s="132" t="s">
        <v>38</v>
      </c>
      <c r="H32" s="133"/>
      <c r="I32" s="134"/>
      <c r="J32" s="135"/>
      <c r="K32" s="135"/>
      <c r="L32" s="135"/>
      <c r="M32" s="135"/>
      <c r="N32" s="135"/>
      <c r="O32" s="135"/>
      <c r="P32" s="135"/>
      <c r="Q32" s="136"/>
      <c r="R32" s="196"/>
    </row>
    <row r="33" spans="1:18" ht="13.5">
      <c r="A33" s="203"/>
      <c r="B33" s="205"/>
      <c r="C33" s="208"/>
      <c r="D33" s="211"/>
      <c r="E33" s="194"/>
      <c r="F33" s="198">
        <f>F30</f>
        <v>3299601</v>
      </c>
      <c r="G33" s="132" t="s">
        <v>39</v>
      </c>
      <c r="H33" s="133"/>
      <c r="I33" s="134"/>
      <c r="J33" s="135"/>
      <c r="K33" s="135"/>
      <c r="L33" s="135"/>
      <c r="M33" s="135"/>
      <c r="N33" s="135"/>
      <c r="O33" s="135"/>
      <c r="P33" s="135"/>
      <c r="Q33" s="136"/>
      <c r="R33" s="196"/>
    </row>
    <row r="34" spans="1:18" ht="13.5">
      <c r="A34" s="203"/>
      <c r="B34" s="205"/>
      <c r="C34" s="208"/>
      <c r="D34" s="211"/>
      <c r="E34" s="194"/>
      <c r="F34" s="201"/>
      <c r="G34" s="132" t="s">
        <v>40</v>
      </c>
      <c r="H34" s="138">
        <v>0</v>
      </c>
      <c r="I34" s="139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1">
        <v>0</v>
      </c>
      <c r="R34" s="196"/>
    </row>
    <row r="35" spans="1:18" ht="14.25" thickBot="1">
      <c r="A35" s="203"/>
      <c r="B35" s="206"/>
      <c r="C35" s="209"/>
      <c r="D35" s="212"/>
      <c r="E35" s="200"/>
      <c r="F35" s="202"/>
      <c r="G35" s="152" t="s">
        <v>41</v>
      </c>
      <c r="H35" s="153">
        <f>H27+H31</f>
        <v>69638</v>
      </c>
      <c r="I35" s="154">
        <f>I27+I31</f>
        <v>2572243</v>
      </c>
      <c r="J35" s="155">
        <f>J27+J31</f>
        <v>657720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6">
        <v>0</v>
      </c>
      <c r="R35" s="197"/>
    </row>
    <row r="37" spans="2:18" s="158" customFormat="1" ht="12.75">
      <c r="B37" s="161"/>
      <c r="E37" s="158" t="s">
        <v>45</v>
      </c>
      <c r="F37" s="162">
        <f>F33+F23+F13</f>
        <v>5150941</v>
      </c>
      <c r="G37" s="162"/>
      <c r="H37" s="162">
        <f>H35+H25+H15</f>
        <v>376687</v>
      </c>
      <c r="I37" s="162">
        <f aca="true" t="shared" si="0" ref="I37:Q37">I35+I25+I15</f>
        <v>3563640</v>
      </c>
      <c r="J37" s="162">
        <f t="shared" si="0"/>
        <v>1210614</v>
      </c>
      <c r="K37" s="162">
        <f t="shared" si="0"/>
        <v>0</v>
      </c>
      <c r="L37" s="162">
        <f t="shared" si="0"/>
        <v>0</v>
      </c>
      <c r="M37" s="162">
        <f t="shared" si="0"/>
        <v>0</v>
      </c>
      <c r="N37" s="162">
        <f t="shared" si="0"/>
        <v>0</v>
      </c>
      <c r="O37" s="162">
        <f t="shared" si="0"/>
        <v>0</v>
      </c>
      <c r="P37" s="162">
        <f t="shared" si="0"/>
        <v>0</v>
      </c>
      <c r="Q37" s="162">
        <f t="shared" si="0"/>
        <v>0</v>
      </c>
      <c r="R37" s="162">
        <f>R26+R16+R6</f>
        <v>4774254</v>
      </c>
    </row>
  </sheetData>
  <mergeCells count="40">
    <mergeCell ref="R16:R25"/>
    <mergeCell ref="F17:F18"/>
    <mergeCell ref="F20:F21"/>
    <mergeCell ref="E21:E25"/>
    <mergeCell ref="F23:F25"/>
    <mergeCell ref="E11:E15"/>
    <mergeCell ref="F13:F15"/>
    <mergeCell ref="A16:A25"/>
    <mergeCell ref="B16:B25"/>
    <mergeCell ref="C16:C25"/>
    <mergeCell ref="D16:D25"/>
    <mergeCell ref="E16:E20"/>
    <mergeCell ref="I4:Q4"/>
    <mergeCell ref="R4:R5"/>
    <mergeCell ref="A6:A15"/>
    <mergeCell ref="B6:B15"/>
    <mergeCell ref="C6:C15"/>
    <mergeCell ref="D6:D15"/>
    <mergeCell ref="E6:E10"/>
    <mergeCell ref="R6:R15"/>
    <mergeCell ref="F7:F8"/>
    <mergeCell ref="F10:F11"/>
    <mergeCell ref="E4:E5"/>
    <mergeCell ref="F4:F5"/>
    <mergeCell ref="G4:G5"/>
    <mergeCell ref="H4:H5"/>
    <mergeCell ref="A4:A5"/>
    <mergeCell ref="B4:B5"/>
    <mergeCell ref="C4:C5"/>
    <mergeCell ref="D4:D5"/>
    <mergeCell ref="A26:A35"/>
    <mergeCell ref="B26:B35"/>
    <mergeCell ref="C26:C35"/>
    <mergeCell ref="D26:D35"/>
    <mergeCell ref="E26:E30"/>
    <mergeCell ref="R26:R35"/>
    <mergeCell ref="F27:F28"/>
    <mergeCell ref="F30:F31"/>
    <mergeCell ref="E31:E35"/>
    <mergeCell ref="F33:F35"/>
  </mergeCells>
  <printOptions/>
  <pageMargins left="0.7874015748031497" right="0.7874015748031497" top="0.5511811023622047" bottom="0.5118110236220472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D2" sqref="D2"/>
    </sheetView>
  </sheetViews>
  <sheetFormatPr defaultColWidth="9.140625" defaultRowHeight="12.75"/>
  <cols>
    <col min="1" max="1" width="76.57421875" style="120" customWidth="1"/>
    <col min="2" max="4" width="12.8515625" style="0" customWidth="1"/>
    <col min="5" max="11" width="12.8515625" style="0" hidden="1" customWidth="1"/>
    <col min="12" max="12" width="12.8515625" style="0" customWidth="1"/>
  </cols>
  <sheetData>
    <row r="1" spans="1:12" ht="13.5">
      <c r="A1" s="103"/>
      <c r="B1" s="1"/>
      <c r="C1" s="1"/>
      <c r="D1" s="158" t="s">
        <v>0</v>
      </c>
      <c r="E1" s="1"/>
      <c r="F1" s="1"/>
      <c r="G1" s="1"/>
      <c r="H1" s="1"/>
      <c r="I1" s="1"/>
      <c r="J1" s="1"/>
      <c r="K1" s="1" t="s">
        <v>0</v>
      </c>
      <c r="L1" s="1"/>
    </row>
    <row r="2" spans="1:12" ht="13.5">
      <c r="A2" s="103"/>
      <c r="B2" s="1"/>
      <c r="C2" s="1"/>
      <c r="D2" s="158" t="s">
        <v>95</v>
      </c>
      <c r="E2" s="1"/>
      <c r="F2" s="1"/>
      <c r="G2" s="1"/>
      <c r="H2" s="1"/>
      <c r="I2" s="1"/>
      <c r="J2" s="1"/>
      <c r="K2" s="1"/>
      <c r="L2" s="1"/>
    </row>
    <row r="3" spans="1:12" ht="14.25" thickBot="1">
      <c r="A3" s="104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4.25" thickBot="1">
      <c r="A4" s="232" t="s">
        <v>2</v>
      </c>
      <c r="B4" s="232" t="s">
        <v>3</v>
      </c>
      <c r="C4" s="235" t="s">
        <v>4</v>
      </c>
      <c r="D4" s="236"/>
      <c r="E4" s="236"/>
      <c r="F4" s="236"/>
      <c r="G4" s="236"/>
      <c r="H4" s="236"/>
      <c r="I4" s="236"/>
      <c r="J4" s="236"/>
      <c r="K4" s="237"/>
      <c r="L4" s="238" t="s">
        <v>5</v>
      </c>
    </row>
    <row r="5" spans="1:12" ht="14.25" thickBot="1">
      <c r="A5" s="233"/>
      <c r="B5" s="234"/>
      <c r="C5" s="4">
        <v>2011</v>
      </c>
      <c r="D5" s="5">
        <v>2012</v>
      </c>
      <c r="E5" s="5">
        <v>2013</v>
      </c>
      <c r="F5" s="5">
        <v>2014</v>
      </c>
      <c r="G5" s="5">
        <v>2015</v>
      </c>
      <c r="H5" s="5">
        <v>2016</v>
      </c>
      <c r="I5" s="5">
        <v>2017</v>
      </c>
      <c r="J5" s="5">
        <v>2018</v>
      </c>
      <c r="K5" s="6">
        <v>2019</v>
      </c>
      <c r="L5" s="234"/>
    </row>
    <row r="6" spans="1:12" ht="14.25" thickBot="1">
      <c r="A6" s="105" t="s">
        <v>6</v>
      </c>
      <c r="B6" s="7">
        <f>B8</f>
        <v>5150941</v>
      </c>
      <c r="C6" s="8">
        <f>C8</f>
        <v>3563640</v>
      </c>
      <c r="D6" s="9">
        <f>D8</f>
        <v>1210614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v>0</v>
      </c>
      <c r="L6" s="7">
        <f>C6+D6</f>
        <v>4774254</v>
      </c>
    </row>
    <row r="7" spans="1:12" ht="13.5">
      <c r="A7" s="106" t="s">
        <v>7</v>
      </c>
      <c r="B7" s="11">
        <v>0</v>
      </c>
      <c r="C7" s="12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v>0</v>
      </c>
      <c r="L7" s="15"/>
    </row>
    <row r="8" spans="1:12" ht="14.25" thickBot="1">
      <c r="A8" s="107" t="s">
        <v>8</v>
      </c>
      <c r="B8" s="16">
        <f>B11</f>
        <v>5150941</v>
      </c>
      <c r="C8" s="17">
        <f>C9</f>
        <v>3563640</v>
      </c>
      <c r="D8" s="18">
        <f>D9</f>
        <v>1210614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9">
        <v>0</v>
      </c>
      <c r="L8" s="15"/>
    </row>
    <row r="9" spans="1:12" ht="14.25" thickBot="1">
      <c r="A9" s="20" t="s">
        <v>9</v>
      </c>
      <c r="B9" s="21">
        <f>B11</f>
        <v>5150941</v>
      </c>
      <c r="C9" s="22">
        <f>C11</f>
        <v>3563640</v>
      </c>
      <c r="D9" s="23">
        <f>D11</f>
        <v>1210614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4">
        <v>0</v>
      </c>
      <c r="L9" s="25">
        <f>'Zał.2b'!R37</f>
        <v>4774254</v>
      </c>
    </row>
    <row r="10" spans="1:12" ht="13.5">
      <c r="A10" s="108" t="s">
        <v>10</v>
      </c>
      <c r="B10" s="26">
        <v>0</v>
      </c>
      <c r="C10" s="27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9">
        <v>0</v>
      </c>
      <c r="L10" s="30"/>
    </row>
    <row r="11" spans="1:12" ht="14.25" thickBot="1">
      <c r="A11" s="109" t="s">
        <v>11</v>
      </c>
      <c r="B11" s="31">
        <f>'Zał.2b'!F37</f>
        <v>5150941</v>
      </c>
      <c r="C11" s="32">
        <f>'Zał.2b'!I37</f>
        <v>3563640</v>
      </c>
      <c r="D11" s="33">
        <f>'Zał.2b'!J37</f>
        <v>1210614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4">
        <v>0</v>
      </c>
      <c r="L11" s="30"/>
    </row>
    <row r="12" spans="1:12" ht="27.75" thickBot="1">
      <c r="A12" s="35" t="s">
        <v>12</v>
      </c>
      <c r="B12" s="36">
        <f>B14</f>
        <v>5150941</v>
      </c>
      <c r="C12" s="37">
        <f>C14</f>
        <v>3563640</v>
      </c>
      <c r="D12" s="38">
        <f>D14</f>
        <v>1210614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9">
        <v>0</v>
      </c>
      <c r="L12" s="40">
        <f>C14+D14</f>
        <v>4774254</v>
      </c>
    </row>
    <row r="13" spans="1:12" ht="13.5">
      <c r="A13" s="110" t="s">
        <v>7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3"/>
    </row>
    <row r="14" spans="1:12" ht="14.25" thickBot="1">
      <c r="A14" s="111" t="s">
        <v>8</v>
      </c>
      <c r="B14" s="44">
        <f>B11</f>
        <v>5150941</v>
      </c>
      <c r="C14" s="45">
        <f>C11</f>
        <v>3563640</v>
      </c>
      <c r="D14" s="45">
        <f>D11</f>
        <v>1210614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3"/>
    </row>
    <row r="15" spans="1:12" ht="14.25" thickBot="1">
      <c r="A15" s="46" t="s">
        <v>13</v>
      </c>
      <c r="B15" s="47">
        <v>0</v>
      </c>
      <c r="C15" s="48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50">
        <v>0</v>
      </c>
      <c r="L15" s="51">
        <v>0</v>
      </c>
    </row>
    <row r="16" spans="1:12" ht="13.5">
      <c r="A16" s="112" t="s">
        <v>7</v>
      </c>
      <c r="B16" s="52">
        <v>0</v>
      </c>
      <c r="C16" s="53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5">
        <v>0</v>
      </c>
      <c r="L16" s="56"/>
    </row>
    <row r="17" spans="1:12" ht="14.25" thickBot="1">
      <c r="A17" s="113" t="s">
        <v>8</v>
      </c>
      <c r="B17" s="57">
        <v>0</v>
      </c>
      <c r="C17" s="58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0">
        <v>0</v>
      </c>
      <c r="L17" s="56"/>
    </row>
    <row r="18" spans="1:12" ht="14.25" thickBot="1">
      <c r="A18" s="61" t="s">
        <v>14</v>
      </c>
      <c r="B18" s="62">
        <v>0</v>
      </c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5">
        <v>0</v>
      </c>
      <c r="L18" s="66">
        <v>0</v>
      </c>
    </row>
    <row r="19" spans="1:12" ht="13.5">
      <c r="A19" s="114" t="s">
        <v>7</v>
      </c>
      <c r="B19" s="67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9"/>
    </row>
    <row r="20" spans="1:12" ht="14.25" thickBot="1">
      <c r="A20" s="115" t="s">
        <v>8</v>
      </c>
      <c r="B20" s="70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69"/>
    </row>
    <row r="21" spans="1:12" ht="41.25" thickBot="1">
      <c r="A21" s="72" t="s">
        <v>18</v>
      </c>
      <c r="B21" s="73">
        <v>0</v>
      </c>
      <c r="C21" s="74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6">
        <v>0</v>
      </c>
      <c r="L21" s="77">
        <v>0</v>
      </c>
    </row>
    <row r="22" spans="1:12" ht="13.5">
      <c r="A22" s="116" t="s">
        <v>7</v>
      </c>
      <c r="B22" s="78">
        <v>0</v>
      </c>
      <c r="C22" s="79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1">
        <v>0</v>
      </c>
      <c r="L22" s="82"/>
    </row>
    <row r="23" spans="1:12" ht="14.25" thickBot="1">
      <c r="A23" s="117" t="s">
        <v>8</v>
      </c>
      <c r="B23" s="83">
        <v>0</v>
      </c>
      <c r="C23" s="84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6">
        <v>0</v>
      </c>
      <c r="L23" s="82"/>
    </row>
    <row r="24" spans="1:12" ht="14.25" thickBot="1">
      <c r="A24" s="87" t="s">
        <v>15</v>
      </c>
      <c r="B24" s="88">
        <v>0</v>
      </c>
      <c r="C24" s="89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1">
        <v>0</v>
      </c>
      <c r="L24" s="88">
        <v>0</v>
      </c>
    </row>
    <row r="25" spans="1:12" ht="13.5">
      <c r="A25" s="118" t="s">
        <v>16</v>
      </c>
      <c r="B25" s="92">
        <v>0</v>
      </c>
      <c r="C25" s="93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5">
        <v>0</v>
      </c>
      <c r="L25" s="96"/>
    </row>
    <row r="26" spans="1:12" ht="14.25" thickBot="1">
      <c r="A26" s="119" t="s">
        <v>17</v>
      </c>
      <c r="B26" s="97">
        <v>0</v>
      </c>
      <c r="C26" s="98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0">
        <v>0</v>
      </c>
      <c r="L26" s="101"/>
    </row>
  </sheetData>
  <mergeCells count="4">
    <mergeCell ref="A4:A5"/>
    <mergeCell ref="B4:B5"/>
    <mergeCell ref="C4:K4"/>
    <mergeCell ref="L4:L5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workbookViewId="0" topLeftCell="A1">
      <selection activeCell="E9" sqref="E9"/>
    </sheetView>
  </sheetViews>
  <sheetFormatPr defaultColWidth="9.140625" defaultRowHeight="12.75"/>
  <cols>
    <col min="1" max="1" width="2.57421875" style="181" customWidth="1"/>
    <col min="2" max="2" width="51.8515625" style="192" customWidth="1"/>
    <col min="3" max="11" width="11.8515625" style="164" customWidth="1"/>
    <col min="12" max="12" width="12.140625" style="164" customWidth="1"/>
  </cols>
  <sheetData>
    <row r="1" spans="1:10" ht="12.75">
      <c r="A1" s="239" t="s">
        <v>46</v>
      </c>
      <c r="B1" s="239"/>
      <c r="C1" s="239"/>
      <c r="D1" s="239"/>
      <c r="E1" s="239"/>
      <c r="F1" s="239"/>
      <c r="G1" s="239"/>
      <c r="H1" s="239"/>
      <c r="I1" s="164" t="s">
        <v>96</v>
      </c>
      <c r="J1" s="163"/>
    </row>
    <row r="2" spans="1:12" ht="12.75">
      <c r="A2" s="240" t="s">
        <v>47</v>
      </c>
      <c r="B2" s="242" t="s">
        <v>48</v>
      </c>
      <c r="C2" s="244" t="s">
        <v>49</v>
      </c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3.5">
      <c r="A3" s="241"/>
      <c r="B3" s="243"/>
      <c r="C3" s="166">
        <v>2011</v>
      </c>
      <c r="D3" s="166">
        <v>2012</v>
      </c>
      <c r="E3" s="166">
        <v>2013</v>
      </c>
      <c r="F3" s="166">
        <v>2014</v>
      </c>
      <c r="G3" s="167">
        <v>2015</v>
      </c>
      <c r="H3" s="167">
        <v>2016</v>
      </c>
      <c r="I3" s="168">
        <v>2017</v>
      </c>
      <c r="J3" s="168">
        <v>2018</v>
      </c>
      <c r="K3" s="168">
        <v>2019</v>
      </c>
      <c r="L3" s="168">
        <v>2020</v>
      </c>
    </row>
    <row r="4" spans="1:12" ht="13.5">
      <c r="A4" s="169">
        <v>1</v>
      </c>
      <c r="B4" s="184" t="s">
        <v>50</v>
      </c>
      <c r="C4" s="170">
        <v>55458622.92</v>
      </c>
      <c r="D4" s="170">
        <v>43727105</v>
      </c>
      <c r="E4" s="170">
        <v>44317913</v>
      </c>
      <c r="F4" s="171">
        <v>45399245</v>
      </c>
      <c r="G4" s="170">
        <v>46506847</v>
      </c>
      <c r="H4" s="170">
        <v>47641372</v>
      </c>
      <c r="I4" s="170">
        <v>48803487</v>
      </c>
      <c r="J4" s="170">
        <v>49993878</v>
      </c>
      <c r="K4" s="170">
        <v>51213249</v>
      </c>
      <c r="L4" s="170">
        <v>52462317</v>
      </c>
    </row>
    <row r="5" spans="1:12" ht="13.5">
      <c r="A5" s="172" t="s">
        <v>51</v>
      </c>
      <c r="B5" s="185" t="s">
        <v>52</v>
      </c>
      <c r="C5" s="173">
        <v>42262280</v>
      </c>
      <c r="D5" s="173">
        <v>42282211</v>
      </c>
      <c r="E5" s="173">
        <v>43317913</v>
      </c>
      <c r="F5" s="174">
        <v>44379245</v>
      </c>
      <c r="G5" s="173">
        <v>45466847</v>
      </c>
      <c r="H5" s="173">
        <v>46581372</v>
      </c>
      <c r="I5" s="173">
        <v>47723487</v>
      </c>
      <c r="J5" s="173">
        <v>48893878</v>
      </c>
      <c r="K5" s="173">
        <v>50093249</v>
      </c>
      <c r="L5" s="173">
        <v>51322317</v>
      </c>
    </row>
    <row r="6" spans="1:12" ht="13.5">
      <c r="A6" s="172" t="s">
        <v>53</v>
      </c>
      <c r="B6" s="185" t="s">
        <v>54</v>
      </c>
      <c r="C6" s="173">
        <v>13196342.92</v>
      </c>
      <c r="D6" s="173">
        <v>1444894</v>
      </c>
      <c r="E6" s="173">
        <v>1000000</v>
      </c>
      <c r="F6" s="174">
        <v>1020000</v>
      </c>
      <c r="G6" s="173">
        <v>1040000</v>
      </c>
      <c r="H6" s="173">
        <v>1060000</v>
      </c>
      <c r="I6" s="173">
        <v>1080000</v>
      </c>
      <c r="J6" s="173">
        <v>1100000</v>
      </c>
      <c r="K6" s="173">
        <v>1120000</v>
      </c>
      <c r="L6" s="173">
        <v>1140000</v>
      </c>
    </row>
    <row r="7" spans="1:12" ht="13.5">
      <c r="A7" s="172"/>
      <c r="B7" s="185" t="s">
        <v>55</v>
      </c>
      <c r="C7" s="173">
        <v>1385618</v>
      </c>
      <c r="D7" s="173">
        <v>1400000</v>
      </c>
      <c r="E7" s="173">
        <v>1000000</v>
      </c>
      <c r="F7" s="174">
        <v>1020000</v>
      </c>
      <c r="G7" s="173">
        <v>1040000</v>
      </c>
      <c r="H7" s="173">
        <v>1060000</v>
      </c>
      <c r="I7" s="173">
        <v>1080000</v>
      </c>
      <c r="J7" s="173">
        <v>1100000</v>
      </c>
      <c r="K7" s="173">
        <v>1120000</v>
      </c>
      <c r="L7" s="173">
        <v>1140000</v>
      </c>
    </row>
    <row r="8" spans="1:12" ht="13.5">
      <c r="A8" s="165">
        <v>2</v>
      </c>
      <c r="B8" s="186" t="s">
        <v>56</v>
      </c>
      <c r="C8" s="170">
        <v>40692727</v>
      </c>
      <c r="D8" s="170">
        <v>39220994</v>
      </c>
      <c r="E8" s="170">
        <v>40223270</v>
      </c>
      <c r="F8" s="171">
        <v>41250101</v>
      </c>
      <c r="G8" s="170">
        <v>42302103</v>
      </c>
      <c r="H8" s="170">
        <v>43379907</v>
      </c>
      <c r="I8" s="170">
        <v>44484154</v>
      </c>
      <c r="J8" s="170">
        <v>45615510</v>
      </c>
      <c r="K8" s="170">
        <v>46774647</v>
      </c>
      <c r="L8" s="170">
        <v>47962264</v>
      </c>
    </row>
    <row r="9" spans="1:12" ht="13.5">
      <c r="A9" s="175" t="s">
        <v>51</v>
      </c>
      <c r="B9" s="187" t="s">
        <v>57</v>
      </c>
      <c r="C9" s="176">
        <v>19838278</v>
      </c>
      <c r="D9" s="176">
        <v>19782491</v>
      </c>
      <c r="E9" s="176">
        <v>20277054</v>
      </c>
      <c r="F9" s="174">
        <v>20783979</v>
      </c>
      <c r="G9" s="176">
        <v>21303578</v>
      </c>
      <c r="H9" s="176">
        <v>21836169</v>
      </c>
      <c r="I9" s="176">
        <v>22382072</v>
      </c>
      <c r="J9" s="176">
        <v>22941625</v>
      </c>
      <c r="K9" s="176">
        <v>23515164</v>
      </c>
      <c r="L9" s="176">
        <v>24103044</v>
      </c>
    </row>
    <row r="10" spans="1:12" ht="13.5">
      <c r="A10" s="172" t="s">
        <v>53</v>
      </c>
      <c r="B10" s="185" t="s">
        <v>58</v>
      </c>
      <c r="C10" s="176">
        <v>193500</v>
      </c>
      <c r="D10" s="176">
        <v>198337.5</v>
      </c>
      <c r="E10" s="176">
        <v>203295.94</v>
      </c>
      <c r="F10" s="174">
        <v>208378.34</v>
      </c>
      <c r="G10" s="176">
        <v>213587.8</v>
      </c>
      <c r="H10" s="176">
        <v>218927.5</v>
      </c>
      <c r="I10" s="176">
        <v>224400.69</v>
      </c>
      <c r="J10" s="176">
        <v>230010.71</v>
      </c>
      <c r="K10" s="176">
        <v>235760.98</v>
      </c>
      <c r="L10" s="176">
        <v>241655</v>
      </c>
    </row>
    <row r="11" spans="1:12" ht="13.5">
      <c r="A11" s="175" t="s">
        <v>59</v>
      </c>
      <c r="B11" s="187" t="s">
        <v>60</v>
      </c>
      <c r="C11" s="173">
        <v>0</v>
      </c>
      <c r="D11" s="173">
        <v>0</v>
      </c>
      <c r="E11" s="173">
        <v>0</v>
      </c>
      <c r="F11" s="174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</row>
    <row r="12" spans="1:12" ht="13.5">
      <c r="A12" s="175" t="s">
        <v>61</v>
      </c>
      <c r="B12" s="187" t="s">
        <v>62</v>
      </c>
      <c r="C12" s="173">
        <v>0</v>
      </c>
      <c r="D12" s="173">
        <v>0</v>
      </c>
      <c r="E12" s="173">
        <v>0</v>
      </c>
      <c r="F12" s="174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</row>
    <row r="13" spans="1:12" ht="13.5">
      <c r="A13" s="175" t="s">
        <v>63</v>
      </c>
      <c r="B13" s="187" t="s">
        <v>64</v>
      </c>
      <c r="C13" s="173">
        <v>0</v>
      </c>
      <c r="D13" s="173">
        <v>0</v>
      </c>
      <c r="E13" s="173">
        <v>0</v>
      </c>
      <c r="F13" s="174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</row>
    <row r="14" spans="1:12" ht="13.5">
      <c r="A14" s="165">
        <v>3</v>
      </c>
      <c r="B14" s="186" t="s">
        <v>65</v>
      </c>
      <c r="C14" s="170">
        <v>14765895.92</v>
      </c>
      <c r="D14" s="170">
        <v>4506111</v>
      </c>
      <c r="E14" s="170">
        <v>4094643</v>
      </c>
      <c r="F14" s="171">
        <v>4149144</v>
      </c>
      <c r="G14" s="170">
        <v>4204744</v>
      </c>
      <c r="H14" s="170">
        <v>4261465</v>
      </c>
      <c r="I14" s="170">
        <v>4319333</v>
      </c>
      <c r="J14" s="170">
        <v>4378368</v>
      </c>
      <c r="K14" s="170">
        <v>4438602</v>
      </c>
      <c r="L14" s="170">
        <v>4500053</v>
      </c>
    </row>
    <row r="15" spans="1:12" ht="13.5">
      <c r="A15" s="165">
        <v>4</v>
      </c>
      <c r="B15" s="186" t="s">
        <v>66</v>
      </c>
      <c r="C15" s="177">
        <f>C16</f>
        <v>2134296.99</v>
      </c>
      <c r="D15" s="177">
        <v>0</v>
      </c>
      <c r="E15" s="177">
        <v>0</v>
      </c>
      <c r="F15" s="171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</row>
    <row r="16" spans="1:12" ht="13.5" customHeight="1">
      <c r="A16" s="175" t="s">
        <v>51</v>
      </c>
      <c r="B16" s="187" t="s">
        <v>67</v>
      </c>
      <c r="C16" s="173">
        <v>2134296.99</v>
      </c>
      <c r="D16" s="173">
        <v>0</v>
      </c>
      <c r="E16" s="173">
        <v>0</v>
      </c>
      <c r="F16" s="174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</row>
    <row r="17" spans="1:12" ht="13.5">
      <c r="A17" s="165">
        <v>5</v>
      </c>
      <c r="B17" s="186" t="s">
        <v>68</v>
      </c>
      <c r="C17" s="170"/>
      <c r="D17" s="170">
        <v>0</v>
      </c>
      <c r="E17" s="170">
        <v>0</v>
      </c>
      <c r="F17" s="171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</row>
    <row r="18" spans="1:12" ht="13.5">
      <c r="A18" s="165">
        <v>6</v>
      </c>
      <c r="B18" s="186" t="s">
        <v>69</v>
      </c>
      <c r="C18" s="170">
        <v>16900192.91</v>
      </c>
      <c r="D18" s="170">
        <v>4506111</v>
      </c>
      <c r="E18" s="170">
        <v>4094643</v>
      </c>
      <c r="F18" s="171">
        <v>4149144</v>
      </c>
      <c r="G18" s="170">
        <v>4204744</v>
      </c>
      <c r="H18" s="170">
        <v>4261465</v>
      </c>
      <c r="I18" s="170">
        <v>4319333</v>
      </c>
      <c r="J18" s="170">
        <v>4378368</v>
      </c>
      <c r="K18" s="170">
        <v>4438602</v>
      </c>
      <c r="L18" s="170">
        <v>4500053</v>
      </c>
    </row>
    <row r="19" spans="1:12" ht="13.5">
      <c r="A19" s="169">
        <v>7</v>
      </c>
      <c r="B19" s="184" t="s">
        <v>70</v>
      </c>
      <c r="C19" s="170">
        <v>3290206.48</v>
      </c>
      <c r="D19" s="170">
        <v>3929297.34</v>
      </c>
      <c r="E19" s="170">
        <v>2889706.48</v>
      </c>
      <c r="F19" s="171">
        <v>2780706.48</v>
      </c>
      <c r="G19" s="170">
        <v>2650406.48</v>
      </c>
      <c r="H19" s="170">
        <v>1521317.53</v>
      </c>
      <c r="I19" s="170">
        <v>1230000</v>
      </c>
      <c r="J19" s="170">
        <v>1178000</v>
      </c>
      <c r="K19" s="170">
        <v>1526000</v>
      </c>
      <c r="L19" s="170">
        <v>799909.49</v>
      </c>
    </row>
    <row r="20" spans="1:12" ht="13.5">
      <c r="A20" s="175" t="s">
        <v>51</v>
      </c>
      <c r="B20" s="187" t="s">
        <v>71</v>
      </c>
      <c r="C20" s="173">
        <v>2620206.48</v>
      </c>
      <c r="D20" s="173">
        <v>3077297.34</v>
      </c>
      <c r="E20" s="173">
        <v>2218706.48</v>
      </c>
      <c r="F20" s="174">
        <v>2230706.48</v>
      </c>
      <c r="G20" s="173">
        <v>2219906.48</v>
      </c>
      <c r="H20" s="173">
        <v>1209317.53</v>
      </c>
      <c r="I20" s="173">
        <v>1016000</v>
      </c>
      <c r="J20" s="173">
        <v>1016000</v>
      </c>
      <c r="K20" s="173">
        <v>1416000</v>
      </c>
      <c r="L20" s="173">
        <v>741909.49</v>
      </c>
    </row>
    <row r="21" spans="1:12" ht="15.75" customHeight="1">
      <c r="A21" s="175" t="s">
        <v>53</v>
      </c>
      <c r="B21" s="187" t="s">
        <v>72</v>
      </c>
      <c r="C21" s="173"/>
      <c r="D21" s="173"/>
      <c r="E21" s="173"/>
      <c r="F21" s="174"/>
      <c r="G21" s="173"/>
      <c r="H21" s="173"/>
      <c r="I21" s="173"/>
      <c r="J21" s="173"/>
      <c r="K21" s="173"/>
      <c r="L21" s="173"/>
    </row>
    <row r="22" spans="1:12" ht="13.5">
      <c r="A22" s="172" t="s">
        <v>59</v>
      </c>
      <c r="B22" s="187" t="s">
        <v>73</v>
      </c>
      <c r="C22" s="173">
        <v>670000</v>
      </c>
      <c r="D22" s="173">
        <v>852000</v>
      </c>
      <c r="E22" s="173">
        <v>671000</v>
      </c>
      <c r="F22" s="174">
        <v>550000</v>
      </c>
      <c r="G22" s="173">
        <v>430500</v>
      </c>
      <c r="H22" s="173">
        <v>312000</v>
      </c>
      <c r="I22" s="173">
        <v>214000</v>
      </c>
      <c r="J22" s="173">
        <v>162000</v>
      </c>
      <c r="K22" s="173">
        <v>110000</v>
      </c>
      <c r="L22" s="173">
        <v>58000</v>
      </c>
    </row>
    <row r="23" spans="1:12" ht="13.5">
      <c r="A23" s="169">
        <v>8</v>
      </c>
      <c r="B23" s="186" t="s">
        <v>74</v>
      </c>
      <c r="C23" s="170">
        <v>0</v>
      </c>
      <c r="D23" s="170">
        <v>0</v>
      </c>
      <c r="E23" s="170">
        <v>0</v>
      </c>
      <c r="F23" s="171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</row>
    <row r="24" spans="1:12" ht="13.5">
      <c r="A24" s="165">
        <v>9</v>
      </c>
      <c r="B24" s="186" t="s">
        <v>75</v>
      </c>
      <c r="C24" s="170">
        <v>13609986.43</v>
      </c>
      <c r="D24" s="170">
        <v>576813.66</v>
      </c>
      <c r="E24" s="170">
        <v>1204936.52</v>
      </c>
      <c r="F24" s="171">
        <v>1368437.52</v>
      </c>
      <c r="G24" s="170">
        <v>1554337.52</v>
      </c>
      <c r="H24" s="170">
        <v>2740147.47</v>
      </c>
      <c r="I24" s="170">
        <v>3089333</v>
      </c>
      <c r="J24" s="170">
        <v>3200368</v>
      </c>
      <c r="K24" s="170">
        <v>2912602</v>
      </c>
      <c r="L24" s="170">
        <v>3700143.51</v>
      </c>
    </row>
    <row r="25" spans="1:12" ht="13.5">
      <c r="A25" s="169">
        <v>10</v>
      </c>
      <c r="B25" s="184" t="s">
        <v>76</v>
      </c>
      <c r="C25" s="170">
        <v>21095895.92</v>
      </c>
      <c r="D25" s="170">
        <v>576813.66</v>
      </c>
      <c r="E25" s="170">
        <v>1204936.52</v>
      </c>
      <c r="F25" s="171">
        <v>1368437.52</v>
      </c>
      <c r="G25" s="170">
        <v>1554337.52</v>
      </c>
      <c r="H25" s="170">
        <v>2740147.47</v>
      </c>
      <c r="I25" s="170">
        <v>3089333</v>
      </c>
      <c r="J25" s="170">
        <v>3200368</v>
      </c>
      <c r="K25" s="170">
        <v>2912602</v>
      </c>
      <c r="L25" s="170">
        <v>3700143.51</v>
      </c>
    </row>
    <row r="26" spans="1:12" ht="13.5">
      <c r="A26" s="175" t="s">
        <v>51</v>
      </c>
      <c r="B26" s="187" t="s">
        <v>77</v>
      </c>
      <c r="C26" s="173">
        <v>3563640</v>
      </c>
      <c r="D26" s="173">
        <v>1210614</v>
      </c>
      <c r="E26" s="173">
        <v>0</v>
      </c>
      <c r="F26" s="174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0</v>
      </c>
    </row>
    <row r="27" spans="1:12" ht="13.5">
      <c r="A27" s="165">
        <v>11</v>
      </c>
      <c r="B27" s="186" t="s">
        <v>78</v>
      </c>
      <c r="C27" s="170">
        <v>7485909.49</v>
      </c>
      <c r="D27" s="170">
        <v>0</v>
      </c>
      <c r="E27" s="170">
        <v>0</v>
      </c>
      <c r="F27" s="171">
        <v>0</v>
      </c>
      <c r="G27" s="170">
        <v>0</v>
      </c>
      <c r="H27" s="170">
        <v>0</v>
      </c>
      <c r="I27" s="170">
        <v>0</v>
      </c>
      <c r="J27" s="170">
        <v>0</v>
      </c>
      <c r="K27" s="170">
        <v>0</v>
      </c>
      <c r="L27" s="170">
        <v>0</v>
      </c>
    </row>
    <row r="28" spans="1:12" ht="13.5">
      <c r="A28" s="169">
        <v>12</v>
      </c>
      <c r="B28" s="184" t="s">
        <v>79</v>
      </c>
      <c r="C28" s="170">
        <v>0</v>
      </c>
      <c r="D28" s="170">
        <v>0</v>
      </c>
      <c r="E28" s="170">
        <v>0</v>
      </c>
      <c r="F28" s="171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0</v>
      </c>
      <c r="L28" s="170">
        <v>0</v>
      </c>
    </row>
    <row r="29" spans="1:12" ht="13.5">
      <c r="A29" s="169">
        <v>13</v>
      </c>
      <c r="B29" s="184" t="s">
        <v>80</v>
      </c>
      <c r="C29" s="170">
        <v>15145843.8</v>
      </c>
      <c r="D29" s="170">
        <v>12068546.46</v>
      </c>
      <c r="E29" s="170">
        <v>9849839.98</v>
      </c>
      <c r="F29" s="171">
        <v>7619133.5</v>
      </c>
      <c r="G29" s="170">
        <v>5399227.02</v>
      </c>
      <c r="H29" s="170">
        <v>4189909.49</v>
      </c>
      <c r="I29" s="170">
        <v>3173909.49</v>
      </c>
      <c r="J29" s="170">
        <v>2157909.49</v>
      </c>
      <c r="K29" s="170">
        <v>741909.49</v>
      </c>
      <c r="L29" s="170">
        <v>0</v>
      </c>
    </row>
    <row r="30" spans="1:12" ht="13.5">
      <c r="A30" s="175" t="s">
        <v>51</v>
      </c>
      <c r="B30" s="187" t="s">
        <v>81</v>
      </c>
      <c r="C30" s="173">
        <v>0</v>
      </c>
      <c r="D30" s="173">
        <v>0</v>
      </c>
      <c r="E30" s="173">
        <v>0</v>
      </c>
      <c r="F30" s="174"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  <c r="L30" s="173">
        <v>0</v>
      </c>
    </row>
    <row r="31" spans="1:12" ht="14.25" customHeight="1">
      <c r="A31" s="175" t="s">
        <v>53</v>
      </c>
      <c r="B31" s="187" t="s">
        <v>82</v>
      </c>
      <c r="C31" s="173">
        <v>0</v>
      </c>
      <c r="D31" s="173">
        <v>0</v>
      </c>
      <c r="E31" s="173">
        <v>0</v>
      </c>
      <c r="F31" s="174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</row>
    <row r="32" spans="1:12" ht="25.5">
      <c r="A32" s="165">
        <v>14</v>
      </c>
      <c r="B32" s="186" t="s">
        <v>83</v>
      </c>
      <c r="C32" s="178"/>
      <c r="D32" s="178"/>
      <c r="E32" s="178"/>
      <c r="F32" s="171">
        <v>0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0">
        <v>0</v>
      </c>
    </row>
    <row r="33" spans="1:12" ht="13.5">
      <c r="A33" s="165">
        <v>15</v>
      </c>
      <c r="B33" s="186" t="s">
        <v>84</v>
      </c>
      <c r="C33" s="170">
        <v>5.93</v>
      </c>
      <c r="D33" s="170">
        <v>8.99</v>
      </c>
      <c r="E33" s="170">
        <v>6.52</v>
      </c>
      <c r="F33" s="171">
        <v>6.13</v>
      </c>
      <c r="G33" s="170">
        <v>5.7</v>
      </c>
      <c r="H33" s="170">
        <v>3.19</v>
      </c>
      <c r="I33" s="170">
        <v>2.52</v>
      </c>
      <c r="J33" s="170">
        <v>2.36</v>
      </c>
      <c r="K33" s="170">
        <v>2.98</v>
      </c>
      <c r="L33" s="170">
        <v>1.52</v>
      </c>
    </row>
    <row r="34" spans="1:12" ht="13.5">
      <c r="A34" s="175" t="s">
        <v>51</v>
      </c>
      <c r="B34" s="187" t="s">
        <v>85</v>
      </c>
      <c r="C34" s="173">
        <v>11.35</v>
      </c>
      <c r="D34" s="173">
        <v>7.08</v>
      </c>
      <c r="E34" s="173">
        <v>5.73</v>
      </c>
      <c r="F34" s="174">
        <v>6.7</v>
      </c>
      <c r="G34" s="173">
        <v>7.97</v>
      </c>
      <c r="H34" s="173">
        <v>7.92</v>
      </c>
      <c r="I34" s="173">
        <v>8.11</v>
      </c>
      <c r="J34" s="173">
        <v>8.27</v>
      </c>
      <c r="K34" s="173">
        <v>8.38</v>
      </c>
      <c r="L34" s="173">
        <v>8.43</v>
      </c>
    </row>
    <row r="35" spans="1:12" ht="13.5">
      <c r="A35" s="165">
        <v>16</v>
      </c>
      <c r="B35" s="186" t="s">
        <v>86</v>
      </c>
      <c r="C35" s="179" t="s">
        <v>94</v>
      </c>
      <c r="D35" s="179" t="s">
        <v>94</v>
      </c>
      <c r="E35" s="179" t="s">
        <v>94</v>
      </c>
      <c r="F35" s="180" t="s">
        <v>94</v>
      </c>
      <c r="G35" s="179" t="s">
        <v>94</v>
      </c>
      <c r="H35" s="179" t="s">
        <v>94</v>
      </c>
      <c r="I35" s="179" t="s">
        <v>94</v>
      </c>
      <c r="J35" s="179" t="s">
        <v>94</v>
      </c>
      <c r="K35" s="179" t="s">
        <v>94</v>
      </c>
      <c r="L35" s="179" t="s">
        <v>94</v>
      </c>
    </row>
    <row r="36" spans="1:12" ht="25.5">
      <c r="A36" s="165">
        <v>17</v>
      </c>
      <c r="B36" s="186" t="s">
        <v>87</v>
      </c>
      <c r="C36" s="173">
        <v>5.93</v>
      </c>
      <c r="D36" s="173">
        <v>8.99</v>
      </c>
      <c r="E36" s="173">
        <v>6.52</v>
      </c>
      <c r="F36" s="174">
        <v>6.13</v>
      </c>
      <c r="G36" s="173">
        <v>5.7</v>
      </c>
      <c r="H36" s="173">
        <v>3.19</v>
      </c>
      <c r="I36" s="173">
        <v>2.52</v>
      </c>
      <c r="J36" s="173">
        <v>2.36</v>
      </c>
      <c r="K36" s="173">
        <v>2.98</v>
      </c>
      <c r="L36" s="173">
        <v>1.52</v>
      </c>
    </row>
    <row r="37" spans="1:12" ht="13.5">
      <c r="A37" s="165">
        <v>18</v>
      </c>
      <c r="B37" s="188" t="s">
        <v>88</v>
      </c>
      <c r="C37" s="170">
        <v>27.31</v>
      </c>
      <c r="D37" s="170">
        <v>27.6</v>
      </c>
      <c r="E37" s="170">
        <v>22.23</v>
      </c>
      <c r="F37" s="171">
        <v>16.78</v>
      </c>
      <c r="G37" s="170">
        <v>11.61</v>
      </c>
      <c r="H37" s="170">
        <v>8.79</v>
      </c>
      <c r="I37" s="170">
        <v>6.5</v>
      </c>
      <c r="J37" s="170">
        <v>4.32</v>
      </c>
      <c r="K37" s="170">
        <v>1.45</v>
      </c>
      <c r="L37" s="170">
        <v>0</v>
      </c>
    </row>
    <row r="38" spans="1:12" ht="13.5">
      <c r="A38" s="165">
        <v>19</v>
      </c>
      <c r="B38" s="188" t="s">
        <v>89</v>
      </c>
      <c r="C38" s="170">
        <v>41362727</v>
      </c>
      <c r="D38" s="170">
        <v>40072994</v>
      </c>
      <c r="E38" s="170">
        <v>40894270</v>
      </c>
      <c r="F38" s="171">
        <v>41800101</v>
      </c>
      <c r="G38" s="170">
        <v>42732603</v>
      </c>
      <c r="H38" s="170">
        <v>43691907</v>
      </c>
      <c r="I38" s="170">
        <v>44698154</v>
      </c>
      <c r="J38" s="170">
        <v>45777510</v>
      </c>
      <c r="K38" s="170">
        <v>46884647</v>
      </c>
      <c r="L38" s="170">
        <v>48020264</v>
      </c>
    </row>
    <row r="39" spans="1:12" ht="13.5">
      <c r="A39" s="165">
        <v>20</v>
      </c>
      <c r="B39" s="188" t="s">
        <v>90</v>
      </c>
      <c r="C39" s="170">
        <v>62458622.92</v>
      </c>
      <c r="D39" s="170">
        <v>40649807.66</v>
      </c>
      <c r="E39" s="170">
        <v>42099206.52</v>
      </c>
      <c r="F39" s="171">
        <v>43168538.52</v>
      </c>
      <c r="G39" s="170">
        <v>44286940.52</v>
      </c>
      <c r="H39" s="170">
        <v>46432054.47</v>
      </c>
      <c r="I39" s="170">
        <v>47787487</v>
      </c>
      <c r="J39" s="170">
        <v>48977878</v>
      </c>
      <c r="K39" s="170">
        <v>49797249</v>
      </c>
      <c r="L39" s="170">
        <v>51720407.51</v>
      </c>
    </row>
    <row r="40" spans="1:12" ht="13.5">
      <c r="A40" s="165">
        <v>21</v>
      </c>
      <c r="B40" s="188" t="s">
        <v>91</v>
      </c>
      <c r="C40" s="170">
        <v>-7000000</v>
      </c>
      <c r="D40" s="170">
        <v>3077297.34</v>
      </c>
      <c r="E40" s="170">
        <v>2218706.48</v>
      </c>
      <c r="F40" s="171">
        <v>2230706.48</v>
      </c>
      <c r="G40" s="170">
        <v>2219906.48</v>
      </c>
      <c r="H40" s="170">
        <v>1209317.53</v>
      </c>
      <c r="I40" s="170">
        <v>1016000</v>
      </c>
      <c r="J40" s="170">
        <v>1016000</v>
      </c>
      <c r="K40" s="170">
        <v>1416000</v>
      </c>
      <c r="L40" s="170">
        <v>741909.49</v>
      </c>
    </row>
    <row r="41" spans="1:12" ht="13.5">
      <c r="A41" s="165">
        <v>22</v>
      </c>
      <c r="B41" s="188" t="s">
        <v>92</v>
      </c>
      <c r="C41" s="170">
        <f>7485909.49+C15</f>
        <v>9620206.48</v>
      </c>
      <c r="D41" s="170">
        <v>0</v>
      </c>
      <c r="E41" s="170">
        <v>0</v>
      </c>
      <c r="F41" s="171">
        <v>0</v>
      </c>
      <c r="G41" s="170">
        <v>0</v>
      </c>
      <c r="H41" s="170">
        <v>0</v>
      </c>
      <c r="I41" s="170">
        <v>0</v>
      </c>
      <c r="J41" s="170">
        <v>0</v>
      </c>
      <c r="K41" s="170">
        <v>0</v>
      </c>
      <c r="L41" s="170">
        <v>0</v>
      </c>
    </row>
    <row r="42" spans="1:12" ht="13.5">
      <c r="A42" s="165">
        <v>23</v>
      </c>
      <c r="B42" s="188" t="s">
        <v>93</v>
      </c>
      <c r="C42" s="170">
        <v>2620206.48</v>
      </c>
      <c r="D42" s="170">
        <v>3077297.34</v>
      </c>
      <c r="E42" s="170">
        <v>2218706.48</v>
      </c>
      <c r="F42" s="171">
        <v>2230706.48</v>
      </c>
      <c r="G42" s="170">
        <v>2219906.48</v>
      </c>
      <c r="H42" s="170">
        <v>1209317.53</v>
      </c>
      <c r="I42" s="170">
        <v>1016000</v>
      </c>
      <c r="J42" s="170">
        <v>1016000</v>
      </c>
      <c r="K42" s="170">
        <v>1416000</v>
      </c>
      <c r="L42" s="170">
        <v>741909.49</v>
      </c>
    </row>
    <row r="43" ht="12.75">
      <c r="B43" s="189"/>
    </row>
    <row r="44" spans="1:12" ht="13.5">
      <c r="A44" s="182"/>
      <c r="B44" s="190"/>
      <c r="C44" s="183"/>
      <c r="D44" s="183"/>
      <c r="E44" s="183"/>
      <c r="F44" s="183"/>
      <c r="G44" s="183"/>
      <c r="H44" s="183"/>
      <c r="I44" s="183"/>
      <c r="J44" s="183"/>
      <c r="K44" s="183"/>
      <c r="L44" s="183"/>
    </row>
    <row r="45" spans="1:12" ht="13.5">
      <c r="A45" s="182"/>
      <c r="B45" s="191"/>
      <c r="C45" s="183"/>
      <c r="D45" s="183"/>
      <c r="E45" s="183"/>
      <c r="F45" s="183"/>
      <c r="G45" s="183"/>
      <c r="H45" s="183"/>
      <c r="I45" s="183"/>
      <c r="J45" s="183"/>
      <c r="K45" s="183"/>
      <c r="L45" s="183"/>
    </row>
    <row r="46" spans="1:12" ht="13.5">
      <c r="A46" s="182"/>
      <c r="B46" s="191"/>
      <c r="C46" s="183"/>
      <c r="D46" s="183"/>
      <c r="E46" s="183"/>
      <c r="F46" s="183"/>
      <c r="G46" s="183"/>
      <c r="H46" s="183"/>
      <c r="I46" s="183"/>
      <c r="J46" s="183"/>
      <c r="K46" s="183"/>
      <c r="L46" s="183"/>
    </row>
    <row r="47" spans="1:12" ht="13.5">
      <c r="A47" s="182"/>
      <c r="B47" s="191"/>
      <c r="C47" s="183"/>
      <c r="D47" s="183"/>
      <c r="E47" s="183"/>
      <c r="F47" s="183"/>
      <c r="G47" s="183"/>
      <c r="H47" s="183"/>
      <c r="I47" s="183"/>
      <c r="J47" s="183"/>
      <c r="K47" s="183"/>
      <c r="L47" s="183"/>
    </row>
    <row r="48" spans="1:12" ht="13.5">
      <c r="A48" s="182"/>
      <c r="B48" s="191"/>
      <c r="C48" s="183"/>
      <c r="D48" s="183"/>
      <c r="E48" s="183"/>
      <c r="F48" s="183"/>
      <c r="G48" s="183"/>
      <c r="H48" s="183"/>
      <c r="I48" s="183"/>
      <c r="J48" s="183"/>
      <c r="K48" s="183"/>
      <c r="L48" s="183"/>
    </row>
    <row r="49" spans="1:12" ht="13.5">
      <c r="A49" s="182"/>
      <c r="B49" s="191"/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50" spans="1:12" ht="13.5">
      <c r="A50" s="182"/>
      <c r="B50" s="191"/>
      <c r="C50" s="183"/>
      <c r="D50" s="183"/>
      <c r="E50" s="183"/>
      <c r="F50" s="183"/>
      <c r="G50" s="183"/>
      <c r="H50" s="183"/>
      <c r="I50" s="183"/>
      <c r="J50" s="183"/>
      <c r="K50" s="183"/>
      <c r="L50" s="183"/>
    </row>
    <row r="51" spans="1:12" ht="13.5">
      <c r="A51" s="182"/>
      <c r="B51" s="191"/>
      <c r="C51" s="183"/>
      <c r="D51" s="183"/>
      <c r="E51" s="183"/>
      <c r="F51" s="183"/>
      <c r="G51" s="183"/>
      <c r="H51" s="183"/>
      <c r="I51" s="183"/>
      <c r="J51" s="183"/>
      <c r="K51" s="183"/>
      <c r="L51" s="183"/>
    </row>
    <row r="52" spans="1:12" ht="13.5">
      <c r="A52" s="182"/>
      <c r="B52" s="191"/>
      <c r="C52" s="183"/>
      <c r="D52" s="183"/>
      <c r="E52" s="183"/>
      <c r="F52" s="183"/>
      <c r="G52" s="183"/>
      <c r="H52" s="183"/>
      <c r="I52" s="183"/>
      <c r="J52" s="183"/>
      <c r="K52" s="183"/>
      <c r="L52" s="183"/>
    </row>
    <row r="53" spans="1:12" ht="13.5">
      <c r="A53" s="182"/>
      <c r="B53" s="191"/>
      <c r="C53" s="183"/>
      <c r="D53" s="183"/>
      <c r="E53" s="183"/>
      <c r="F53" s="183"/>
      <c r="G53" s="183"/>
      <c r="H53" s="183"/>
      <c r="I53" s="183"/>
      <c r="J53" s="183"/>
      <c r="K53" s="183"/>
      <c r="L53" s="183"/>
    </row>
    <row r="54" spans="1:12" ht="13.5">
      <c r="A54" s="182"/>
      <c r="B54" s="191"/>
      <c r="C54" s="183"/>
      <c r="D54" s="183"/>
      <c r="E54" s="183"/>
      <c r="F54" s="183"/>
      <c r="G54" s="183"/>
      <c r="H54" s="183"/>
      <c r="I54" s="183"/>
      <c r="J54" s="183"/>
      <c r="K54" s="183"/>
      <c r="L54" s="183"/>
    </row>
    <row r="55" spans="1:12" ht="13.5">
      <c r="A55" s="182"/>
      <c r="B55" s="191"/>
      <c r="C55" s="183"/>
      <c r="D55" s="183"/>
      <c r="E55" s="183"/>
      <c r="F55" s="183"/>
      <c r="G55" s="183"/>
      <c r="H55" s="183"/>
      <c r="I55" s="183"/>
      <c r="J55" s="183"/>
      <c r="K55" s="183"/>
      <c r="L55" s="183"/>
    </row>
    <row r="56" spans="1:12" ht="13.5">
      <c r="A56" s="182"/>
      <c r="B56" s="191"/>
      <c r="C56" s="183"/>
      <c r="D56" s="183"/>
      <c r="E56" s="183"/>
      <c r="F56" s="183"/>
      <c r="G56" s="183"/>
      <c r="H56" s="183"/>
      <c r="I56" s="183"/>
      <c r="J56" s="183"/>
      <c r="K56" s="183"/>
      <c r="L56" s="183"/>
    </row>
    <row r="57" spans="1:12" ht="13.5">
      <c r="A57" s="182"/>
      <c r="B57" s="191"/>
      <c r="C57" s="183"/>
      <c r="D57" s="183"/>
      <c r="E57" s="183"/>
      <c r="F57" s="183"/>
      <c r="G57" s="183"/>
      <c r="H57" s="183"/>
      <c r="I57" s="183"/>
      <c r="J57" s="183"/>
      <c r="K57" s="183"/>
      <c r="L57" s="183"/>
    </row>
    <row r="58" spans="1:12" ht="13.5">
      <c r="A58" s="182"/>
      <c r="B58" s="191"/>
      <c r="C58" s="183"/>
      <c r="D58" s="183"/>
      <c r="E58" s="183"/>
      <c r="F58" s="183"/>
      <c r="G58" s="183"/>
      <c r="H58" s="183"/>
      <c r="I58" s="183"/>
      <c r="J58" s="183"/>
      <c r="K58" s="183"/>
      <c r="L58" s="183"/>
    </row>
    <row r="59" spans="1:12" ht="13.5">
      <c r="A59" s="182"/>
      <c r="B59" s="191"/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1:12" ht="13.5">
      <c r="A60" s="182"/>
      <c r="B60" s="191"/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  <row r="61" spans="1:12" ht="13.5">
      <c r="A61" s="182"/>
      <c r="B61" s="191"/>
      <c r="C61" s="183"/>
      <c r="D61" s="183"/>
      <c r="E61" s="183"/>
      <c r="F61" s="183"/>
      <c r="G61" s="183"/>
      <c r="H61" s="183"/>
      <c r="I61" s="183"/>
      <c r="J61" s="183"/>
      <c r="K61" s="183"/>
      <c r="L61" s="183"/>
    </row>
    <row r="62" spans="1:12" ht="13.5">
      <c r="A62" s="182"/>
      <c r="B62" s="191"/>
      <c r="C62" s="183"/>
      <c r="D62" s="183"/>
      <c r="E62" s="183"/>
      <c r="F62" s="183"/>
      <c r="G62" s="183"/>
      <c r="H62" s="183"/>
      <c r="I62" s="183"/>
      <c r="J62" s="183"/>
      <c r="K62" s="183"/>
      <c r="L62" s="183"/>
    </row>
    <row r="63" spans="1:12" ht="13.5">
      <c r="A63" s="182"/>
      <c r="B63" s="191"/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1:12" ht="13.5">
      <c r="A64" s="182"/>
      <c r="B64" s="191"/>
      <c r="C64" s="183"/>
      <c r="D64" s="183"/>
      <c r="E64" s="183"/>
      <c r="F64" s="183"/>
      <c r="G64" s="183"/>
      <c r="H64" s="183"/>
      <c r="I64" s="183"/>
      <c r="J64" s="183"/>
      <c r="K64" s="183"/>
      <c r="L64" s="183"/>
    </row>
  </sheetData>
  <mergeCells count="4">
    <mergeCell ref="A1:H1"/>
    <mergeCell ref="A2:A3"/>
    <mergeCell ref="B2:B3"/>
    <mergeCell ref="C2:L2"/>
  </mergeCells>
  <printOptions/>
  <pageMargins left="0.51" right="0.44" top="0.56" bottom="0.57" header="0.5118110236220472" footer="0.5118110236220472"/>
  <pageSetup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Gdansk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 Ustrzyki Dolne</cp:lastModifiedBy>
  <cp:lastPrinted>2011-04-29T09:35:19Z</cp:lastPrinted>
  <dcterms:created xsi:type="dcterms:W3CDTF">2010-08-03T08:02:47Z</dcterms:created>
  <dcterms:modified xsi:type="dcterms:W3CDTF">2011-05-26T10:43:58Z</dcterms:modified>
  <cp:category/>
  <cp:version/>
  <cp:contentType/>
  <cp:contentStatus/>
</cp:coreProperties>
</file>